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el.tineo\Desktop\NOMINAS\NOMINA JUNIO 2026\"/>
    </mc:Choice>
  </mc:AlternateContent>
  <xr:revisionPtr revIDLastSave="0" documentId="13_ncr:1_{D4B41A92-E768-4A44-808B-8525C7BFE0AD}" xr6:coauthVersionLast="47" xr6:coauthVersionMax="47" xr10:uidLastSave="{00000000-0000-0000-0000-000000000000}"/>
  <bookViews>
    <workbookView xWindow="-120" yWindow="-120" windowWidth="29040" windowHeight="15840" xr2:uid="{6B4A2DC3-394C-4271-A005-42ADAA7A250C}"/>
  </bookViews>
  <sheets>
    <sheet name="OCTUBRE 2024" sheetId="1" r:id="rId1"/>
  </sheets>
  <definedNames>
    <definedName name="_xlnm.Print_Area" localSheetId="0">'OCTUBRE 2024'!$A$1:$L$51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1" l="1"/>
  <c r="J43" i="1"/>
  <c r="I43" i="1"/>
  <c r="H43" i="1"/>
  <c r="G43" i="1"/>
  <c r="F43" i="1"/>
  <c r="E43" i="1"/>
  <c r="J7" i="1"/>
  <c r="K7" i="1" s="1"/>
  <c r="J40" i="1"/>
  <c r="K40" i="1" s="1"/>
  <c r="J37" i="1"/>
  <c r="K37" i="1" s="1"/>
  <c r="J42" i="1"/>
  <c r="K42" i="1" s="1"/>
  <c r="J34" i="1"/>
  <c r="K34" i="1" s="1"/>
  <c r="J33" i="1"/>
  <c r="K33" i="1" s="1"/>
  <c r="J29" i="1"/>
  <c r="K29" i="1" s="1"/>
  <c r="J25" i="1"/>
  <c r="K25" i="1" s="1"/>
  <c r="J24" i="1"/>
  <c r="K24" i="1" s="1"/>
  <c r="J20" i="1"/>
  <c r="K20" i="1" s="1"/>
  <c r="J16" i="1"/>
  <c r="K16" i="1" s="1"/>
  <c r="J12" i="1"/>
  <c r="K12" i="1" s="1"/>
</calcChain>
</file>

<file path=xl/sharedStrings.xml><?xml version="1.0" encoding="utf-8"?>
<sst xmlns="http://schemas.openxmlformats.org/spreadsheetml/2006/main" count="71" uniqueCount="48">
  <si>
    <t>DEPÁRTAMENTO DE AMBIENTE Y SEGURIDAD MINERA</t>
  </si>
  <si>
    <t>No.</t>
  </si>
  <si>
    <t>Nombres</t>
  </si>
  <si>
    <t>Sexo</t>
  </si>
  <si>
    <t>Cargo</t>
  </si>
  <si>
    <t>Ingreso Bruto</t>
  </si>
  <si>
    <t>AFP</t>
  </si>
  <si>
    <t>ISR</t>
  </si>
  <si>
    <t>SFS</t>
  </si>
  <si>
    <t>Otros Desc.</t>
  </si>
  <si>
    <t>Total Desc.</t>
  </si>
  <si>
    <t>Neto</t>
  </si>
  <si>
    <t>ANA MERCEDES ALMONTE BATISTA DE FEL</t>
  </si>
  <si>
    <t>F</t>
  </si>
  <si>
    <t>ING. QUIMICA</t>
  </si>
  <si>
    <t>M</t>
  </si>
  <si>
    <t>DEPÁRTAMENTO DE EVALUACION DE SOLICITUDES DE CONCESIONES MINERAS</t>
  </si>
  <si>
    <t>FRANCISCO BATISTA</t>
  </si>
  <si>
    <t>TECNICO DEPTO. DE AGREGADO</t>
  </si>
  <si>
    <t>LILIAN ANAHAY ROMERO DOMINGUEZ</t>
  </si>
  <si>
    <t>SECRETARIO (A)</t>
  </si>
  <si>
    <t>DEPÁRTAMENTO DE RECURSOS HUMANOS</t>
  </si>
  <si>
    <t>EVELYN MASSIEL TINEO DE LA CRUZ</t>
  </si>
  <si>
    <t>PETRA MARIA CRUZ ACOSTA</t>
  </si>
  <si>
    <t>ANALISTA DE RECURSOS HUMANOS</t>
  </si>
  <si>
    <t>DEPÁRTAMENTO JURIDICO</t>
  </si>
  <si>
    <t>LUCY PEÑA PEREZ</t>
  </si>
  <si>
    <t>ABOGADO (A)</t>
  </si>
  <si>
    <t>JUAN RUDDY RAMIREZ FELICIANO</t>
  </si>
  <si>
    <t>SOPORTE TECNICO A USUARIOS II</t>
  </si>
  <si>
    <t>CRISTIANA MARIA RAMOS CASTILLO</t>
  </si>
  <si>
    <t>TOTAL GENERAL</t>
  </si>
  <si>
    <t>ANALISTA LEGAL</t>
  </si>
  <si>
    <t>DIRECCION DE MINERIA ARTESANAL</t>
  </si>
  <si>
    <t>CARLOS EMILIO GEORGE MANZUETA</t>
  </si>
  <si>
    <t>GEOLOGO II</t>
  </si>
  <si>
    <t>DIVISION DE CONTABILIDAD</t>
  </si>
  <si>
    <t>ANA GISSELL CHIRENO</t>
  </si>
  <si>
    <t>AUXILIAR ADMINISTRATIVO I</t>
  </si>
  <si>
    <t>SECCION DE DOCUMENTACION DE DERECHOS MINEROS</t>
  </si>
  <si>
    <t>DEPARTAMENTO DE PLANIFICACION Y DESARROLLO</t>
  </si>
  <si>
    <t>DIVISION DE REGISTRO PUBLICO DE DERECHOS MINEROS</t>
  </si>
  <si>
    <t>LUCILA MARIA DE LA CRUZ DE LEON</t>
  </si>
  <si>
    <t>|</t>
  </si>
  <si>
    <t>SUELDOS PERSONAL INTERINATO CORRESPONDIENTE AL MES DE JUNIO  2026</t>
  </si>
  <si>
    <t>DEPÁRTAMENTO DE CARTOGRAFIA DE CONCESIONES MINERAS</t>
  </si>
  <si>
    <t>MARIA ALTAGRACIA FLORES LORENZO</t>
  </si>
  <si>
    <t>AGRIMENSOR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</si>
</sst>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/>
    <xf numFmtId="4" fontId="0" fillId="0" borderId="1" xfId="0" applyNumberForma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 applyAlignment="1">
      <alignment horizontal="right"/>
    </xf>
    <xf numFmtId="4" fontId="0" fillId="0" borderId="3" xfId="0" applyNumberForma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4" fontId="0" fillId="0" borderId="1" xfId="0" applyNumberForma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303680</xdr:colOff>
      <xdr:row>43</xdr:row>
      <xdr:rowOff>0</xdr:rowOff>
    </xdr:from>
    <xdr:to>
      <xdr:col>10</xdr:col>
      <xdr:colOff>450560</xdr:colOff>
      <xdr:row>49</xdr:row>
      <xdr:rowOff>171172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BAB5EFB-26D6-4A8D-B05B-643994ECA62A}"/>
            </a:ext>
          </a:extLst>
        </xdr:cNvPr>
        <xdr:cNvSpPr txBox="1"/>
      </xdr:nvSpPr>
      <xdr:spPr>
        <a:xfrm>
          <a:off x="8809505" y="6848198"/>
          <a:ext cx="2461455" cy="1323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Aprobado</a:t>
          </a:r>
          <a:r>
            <a:rPr lang="es-DO" sz="1100" baseline="0"/>
            <a:t> por:</a:t>
          </a:r>
          <a:endParaRPr lang="es-DO" sz="1100"/>
        </a:p>
        <a:p>
          <a:pPr algn="ctr"/>
          <a:endParaRPr lang="es-DO" sz="1100"/>
        </a:p>
        <a:p>
          <a:pPr algn="ctr"/>
          <a:endParaRPr lang="es-DO" sz="13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Director General de Minería</a:t>
          </a:r>
        </a:p>
      </xdr:txBody>
    </xdr:sp>
    <xdr:clientData/>
  </xdr:twoCellAnchor>
  <xdr:twoCellAnchor>
    <xdr:from>
      <xdr:col>0</xdr:col>
      <xdr:colOff>314324</xdr:colOff>
      <xdr:row>43</xdr:row>
      <xdr:rowOff>9525</xdr:rowOff>
    </xdr:from>
    <xdr:to>
      <xdr:col>2</xdr:col>
      <xdr:colOff>161925</xdr:colOff>
      <xdr:row>50</xdr:row>
      <xdr:rowOff>171450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4C5CBD-14DC-4FAB-BAD9-65E03386CADA}"/>
            </a:ext>
          </a:extLst>
        </xdr:cNvPr>
        <xdr:cNvSpPr txBox="1"/>
      </xdr:nvSpPr>
      <xdr:spPr>
        <a:xfrm>
          <a:off x="314324" y="7667625"/>
          <a:ext cx="2809876" cy="1495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Preparado</a:t>
          </a:r>
          <a:r>
            <a:rPr lang="es-DO" sz="1100" baseline="0"/>
            <a:t> por:</a:t>
          </a:r>
          <a:endParaRPr lang="es-DO" sz="1100"/>
        </a:p>
        <a:p>
          <a:pPr algn="ctr"/>
          <a:endParaRPr lang="es-DO" sz="1100"/>
        </a:p>
        <a:p>
          <a:pPr algn="ctr"/>
          <a:endParaRPr lang="es-DO" sz="11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Enc. </a:t>
          </a:r>
          <a:r>
            <a:rPr lang="es-DO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Sec.</a:t>
          </a:r>
          <a: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Registro, Control y Nominas</a:t>
          </a:r>
        </a:p>
        <a:p>
          <a:pPr algn="ctr"/>
          <a: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Departamento de Recursos Humanos</a:t>
          </a:r>
          <a:endParaRPr lang="es-DO" sz="1300"/>
        </a:p>
      </xdr:txBody>
    </xdr:sp>
    <xdr:clientData/>
  </xdr:twoCellAnchor>
  <xdr:twoCellAnchor>
    <xdr:from>
      <xdr:col>3</xdr:col>
      <xdr:colOff>561975</xdr:colOff>
      <xdr:row>43</xdr:row>
      <xdr:rowOff>38100</xdr:rowOff>
    </xdr:from>
    <xdr:to>
      <xdr:col>5</xdr:col>
      <xdr:colOff>323850</xdr:colOff>
      <xdr:row>50</xdr:row>
      <xdr:rowOff>57150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E4ECABC-3572-4E04-BF69-1E681DE08F7F}"/>
            </a:ext>
          </a:extLst>
        </xdr:cNvPr>
        <xdr:cNvSpPr txBox="1"/>
      </xdr:nvSpPr>
      <xdr:spPr>
        <a:xfrm>
          <a:off x="4200525" y="7696200"/>
          <a:ext cx="3028950" cy="1352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Revisado por:</a:t>
          </a:r>
        </a:p>
        <a:p>
          <a:pPr algn="ctr"/>
          <a:endParaRPr lang="es-DO" sz="1100"/>
        </a:p>
        <a:p>
          <a:pPr algn="ctr"/>
          <a:endParaRPr lang="es-DO" sz="1050"/>
        </a:p>
        <a:p>
          <a:pPr algn="ctr"/>
          <a:r>
            <a:rPr lang="es-DO" sz="1300"/>
            <a:t>_________________________________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 baseline="0"/>
            <a:t>Responsable Financiero</a:t>
          </a:r>
          <a:endParaRPr lang="es-DO" sz="13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A41F-647A-48CB-85DF-C1AC14CA5F2C}">
  <dimension ref="A1:O221"/>
  <sheetViews>
    <sheetView tabSelected="1" view="pageBreakPreview" topLeftCell="A40" zoomScaleNormal="98" zoomScaleSheetLayoutView="100" workbookViewId="0">
      <selection activeCell="I57" sqref="I57"/>
    </sheetView>
  </sheetViews>
  <sheetFormatPr baseColWidth="10" defaultRowHeight="15" x14ac:dyDescent="0.25"/>
  <cols>
    <col min="1" max="1" width="4.85546875" customWidth="1"/>
    <col min="2" max="2" width="39.5703125" customWidth="1"/>
    <col min="3" max="3" width="10.140625" customWidth="1"/>
    <col min="4" max="4" width="34.85546875" customWidth="1"/>
    <col min="5" max="5" width="14.140625" customWidth="1"/>
    <col min="6" max="6" width="12.5703125" customWidth="1"/>
    <col min="10" max="10" width="11.85546875" bestFit="1" customWidth="1"/>
    <col min="11" max="11" width="12.28515625" bestFit="1" customWidth="1"/>
  </cols>
  <sheetData>
    <row r="1" spans="1:15" ht="15" customHeight="1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5" x14ac:dyDescent="0.25">
      <c r="A4" s="7" t="s">
        <v>45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5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5" x14ac:dyDescent="0.25">
      <c r="A6" s="13" t="s">
        <v>1</v>
      </c>
      <c r="B6" s="13" t="s">
        <v>2</v>
      </c>
      <c r="C6" s="13" t="s">
        <v>3</v>
      </c>
      <c r="D6" s="13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4" t="s">
        <v>11</v>
      </c>
    </row>
    <row r="7" spans="1:15" x14ac:dyDescent="0.25">
      <c r="A7" s="15">
        <v>1</v>
      </c>
      <c r="B7" s="16" t="s">
        <v>46</v>
      </c>
      <c r="C7" s="17" t="s">
        <v>15</v>
      </c>
      <c r="D7" s="16" t="s">
        <v>47</v>
      </c>
      <c r="E7" s="18">
        <v>35000</v>
      </c>
      <c r="F7" s="18">
        <v>1004.5</v>
      </c>
      <c r="G7" s="18">
        <v>8052.25</v>
      </c>
      <c r="H7" s="18">
        <v>1064</v>
      </c>
      <c r="I7" s="18">
        <v>0</v>
      </c>
      <c r="J7" s="18">
        <f>F7+G7+H7+I7</f>
        <v>10120.75</v>
      </c>
      <c r="K7" s="19">
        <f>E7-J7</f>
        <v>24879.25</v>
      </c>
      <c r="O7" s="1"/>
    </row>
    <row r="8" spans="1:15" x14ac:dyDescent="0.25">
      <c r="A8" s="20"/>
      <c r="B8" s="21"/>
      <c r="C8" s="22"/>
      <c r="D8" s="21"/>
      <c r="E8" s="23"/>
      <c r="F8" s="23"/>
      <c r="G8" s="23"/>
      <c r="H8" s="23"/>
      <c r="I8" s="23"/>
      <c r="J8" s="23"/>
      <c r="K8" s="24"/>
    </row>
    <row r="9" spans="1:15" x14ac:dyDescent="0.25">
      <c r="A9" s="7" t="s">
        <v>0</v>
      </c>
      <c r="B9" s="8"/>
      <c r="C9" s="8"/>
      <c r="D9" s="8"/>
      <c r="E9" s="8"/>
      <c r="F9" s="8"/>
      <c r="G9" s="8"/>
      <c r="H9" s="8"/>
      <c r="I9" s="8"/>
      <c r="J9" s="8"/>
      <c r="K9" s="9"/>
    </row>
    <row r="10" spans="1:15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  <row r="11" spans="1:15" x14ac:dyDescent="0.25">
      <c r="A11" s="13" t="s">
        <v>1</v>
      </c>
      <c r="B11" s="13" t="s">
        <v>2</v>
      </c>
      <c r="C11" s="13" t="s">
        <v>3</v>
      </c>
      <c r="D11" s="13" t="s">
        <v>4</v>
      </c>
      <c r="E11" s="14" t="s">
        <v>5</v>
      </c>
      <c r="F11" s="14" t="s">
        <v>6</v>
      </c>
      <c r="G11" s="14" t="s">
        <v>7</v>
      </c>
      <c r="H11" s="14" t="s">
        <v>8</v>
      </c>
      <c r="I11" s="14" t="s">
        <v>9</v>
      </c>
      <c r="J11" s="14" t="s">
        <v>10</v>
      </c>
      <c r="K11" s="14" t="s">
        <v>11</v>
      </c>
    </row>
    <row r="12" spans="1:15" x14ac:dyDescent="0.25">
      <c r="A12" s="15">
        <v>2</v>
      </c>
      <c r="B12" s="16" t="s">
        <v>12</v>
      </c>
      <c r="C12" s="17" t="s">
        <v>13</v>
      </c>
      <c r="D12" s="16" t="s">
        <v>14</v>
      </c>
      <c r="E12" s="18">
        <v>23240</v>
      </c>
      <c r="F12" s="18">
        <v>666.99</v>
      </c>
      <c r="G12" s="18">
        <v>5229.57</v>
      </c>
      <c r="H12" s="18">
        <v>706.5</v>
      </c>
      <c r="I12" s="18">
        <v>0</v>
      </c>
      <c r="J12" s="18">
        <f>F12+G12+H12+I12</f>
        <v>6603.0599999999995</v>
      </c>
      <c r="K12" s="19">
        <f>E12-J12</f>
        <v>16636.940000000002</v>
      </c>
      <c r="O12" s="1"/>
    </row>
    <row r="13" spans="1:15" x14ac:dyDescent="0.25">
      <c r="A13" s="20"/>
      <c r="B13" s="21"/>
      <c r="C13" s="22"/>
      <c r="D13" s="21"/>
      <c r="E13" s="23"/>
      <c r="F13" s="23"/>
      <c r="G13" s="23"/>
      <c r="H13" s="23"/>
      <c r="I13" s="23"/>
      <c r="J13" s="23"/>
      <c r="K13" s="24"/>
    </row>
    <row r="14" spans="1:15" x14ac:dyDescent="0.25">
      <c r="A14" s="25" t="s">
        <v>16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t="s">
        <v>43</v>
      </c>
    </row>
    <row r="15" spans="1:15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5" x14ac:dyDescent="0.25">
      <c r="A16" s="15">
        <v>3</v>
      </c>
      <c r="B16" s="16" t="s">
        <v>17</v>
      </c>
      <c r="C16" s="17" t="s">
        <v>15</v>
      </c>
      <c r="D16" s="16" t="s">
        <v>18</v>
      </c>
      <c r="E16" s="19">
        <v>25000</v>
      </c>
      <c r="F16" s="19">
        <v>717.5</v>
      </c>
      <c r="G16" s="19">
        <v>5325.54</v>
      </c>
      <c r="H16" s="19">
        <v>760</v>
      </c>
      <c r="I16" s="19">
        <v>0</v>
      </c>
      <c r="J16" s="19">
        <f>SUM(F16:I16)</f>
        <v>6803.04</v>
      </c>
      <c r="K16" s="19">
        <f>E16-J16</f>
        <v>18196.96</v>
      </c>
    </row>
    <row r="17" spans="1:14" x14ac:dyDescent="0.25">
      <c r="A17" s="26"/>
      <c r="B17" s="21"/>
      <c r="C17" s="22"/>
      <c r="D17" s="21"/>
      <c r="E17" s="23"/>
      <c r="F17" s="23"/>
      <c r="G17" s="23"/>
      <c r="H17" s="23"/>
      <c r="I17" s="23"/>
      <c r="J17" s="23"/>
      <c r="K17" s="24"/>
    </row>
    <row r="18" spans="1:14" x14ac:dyDescent="0.25">
      <c r="A18" s="25" t="s">
        <v>39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N19" s="1"/>
    </row>
    <row r="20" spans="1:14" x14ac:dyDescent="0.25">
      <c r="A20" s="15">
        <v>4</v>
      </c>
      <c r="B20" s="16" t="s">
        <v>19</v>
      </c>
      <c r="C20" s="17" t="s">
        <v>13</v>
      </c>
      <c r="D20" s="16" t="s">
        <v>20</v>
      </c>
      <c r="E20" s="19">
        <v>55000</v>
      </c>
      <c r="F20" s="19">
        <v>1578.5</v>
      </c>
      <c r="G20" s="19">
        <v>8793.23</v>
      </c>
      <c r="H20" s="19">
        <v>1672</v>
      </c>
      <c r="I20" s="19">
        <v>0</v>
      </c>
      <c r="J20" s="19">
        <f>SUM(F20:I20)</f>
        <v>12043.73</v>
      </c>
      <c r="K20" s="19">
        <f>E20-J20</f>
        <v>42956.270000000004</v>
      </c>
    </row>
    <row r="21" spans="1:14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9"/>
    </row>
    <row r="22" spans="1:14" x14ac:dyDescent="0.25">
      <c r="A22" s="25" t="s">
        <v>21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4" x14ac:dyDescent="0.25">
      <c r="A24" s="15">
        <v>5</v>
      </c>
      <c r="B24" s="30" t="s">
        <v>22</v>
      </c>
      <c r="C24" s="15" t="s">
        <v>15</v>
      </c>
      <c r="D24" s="30" t="s">
        <v>20</v>
      </c>
      <c r="E24" s="31">
        <v>27000</v>
      </c>
      <c r="F24" s="31">
        <v>774.9</v>
      </c>
      <c r="G24" s="31">
        <v>4043.62</v>
      </c>
      <c r="H24" s="31">
        <v>820.8</v>
      </c>
      <c r="I24" s="31">
        <v>0</v>
      </c>
      <c r="J24" s="31">
        <f>SUM(F24:I24)</f>
        <v>5639.32</v>
      </c>
      <c r="K24" s="31">
        <f>SUM(E24-J24)</f>
        <v>21360.68</v>
      </c>
    </row>
    <row r="25" spans="1:14" x14ac:dyDescent="0.25">
      <c r="A25" s="15">
        <v>6</v>
      </c>
      <c r="B25" s="16" t="s">
        <v>23</v>
      </c>
      <c r="C25" s="17" t="s">
        <v>13</v>
      </c>
      <c r="D25" s="16" t="s">
        <v>24</v>
      </c>
      <c r="E25" s="19">
        <v>34890</v>
      </c>
      <c r="F25" s="19">
        <v>1001.34</v>
      </c>
      <c r="G25" s="19">
        <v>8207</v>
      </c>
      <c r="H25" s="19">
        <v>1060.6600000000001</v>
      </c>
      <c r="I25" s="19">
        <v>0</v>
      </c>
      <c r="J25" s="19">
        <f>SUM(F25:I25)</f>
        <v>10269</v>
      </c>
      <c r="K25" s="19">
        <f>E25-J25</f>
        <v>24621</v>
      </c>
    </row>
    <row r="26" spans="1:14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9"/>
    </row>
    <row r="27" spans="1:14" x14ac:dyDescent="0.25">
      <c r="A27" s="25" t="s">
        <v>25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4" x14ac:dyDescent="0.25">
      <c r="A29" s="15">
        <v>7</v>
      </c>
      <c r="B29" s="16" t="s">
        <v>26</v>
      </c>
      <c r="C29" s="17" t="s">
        <v>13</v>
      </c>
      <c r="D29" s="16" t="s">
        <v>32</v>
      </c>
      <c r="E29" s="19">
        <v>35000</v>
      </c>
      <c r="F29" s="19">
        <v>1004.5</v>
      </c>
      <c r="G29" s="19">
        <v>8232.8799999999992</v>
      </c>
      <c r="H29" s="19">
        <v>1064</v>
      </c>
      <c r="I29" s="19">
        <v>0</v>
      </c>
      <c r="J29" s="19">
        <f>SUM(F29:I29)</f>
        <v>10301.379999999999</v>
      </c>
      <c r="K29" s="19">
        <f>E29-J29</f>
        <v>24698.620000000003</v>
      </c>
    </row>
    <row r="30" spans="1:14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9"/>
    </row>
    <row r="31" spans="1:14" x14ac:dyDescent="0.25">
      <c r="A31" s="25" t="s">
        <v>41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4" ht="4.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4" x14ac:dyDescent="0.25">
      <c r="A33" s="15">
        <v>8</v>
      </c>
      <c r="B33" s="16" t="s">
        <v>28</v>
      </c>
      <c r="C33" s="17" t="s">
        <v>15</v>
      </c>
      <c r="D33" s="16" t="s">
        <v>29</v>
      </c>
      <c r="E33" s="19">
        <v>23500</v>
      </c>
      <c r="F33" s="19">
        <v>674.45</v>
      </c>
      <c r="G33" s="19">
        <v>3677.23</v>
      </c>
      <c r="H33" s="19">
        <v>714.4</v>
      </c>
      <c r="I33" s="19">
        <v>0</v>
      </c>
      <c r="J33" s="19">
        <f>SUM(F33:I33)</f>
        <v>5066.08</v>
      </c>
      <c r="K33" s="19">
        <f>E33-J33</f>
        <v>18433.919999999998</v>
      </c>
    </row>
    <row r="34" spans="1:14" x14ac:dyDescent="0.25">
      <c r="A34" s="15">
        <v>9</v>
      </c>
      <c r="B34" s="16" t="s">
        <v>30</v>
      </c>
      <c r="C34" s="17" t="s">
        <v>13</v>
      </c>
      <c r="D34" s="16" t="s">
        <v>27</v>
      </c>
      <c r="E34" s="19">
        <v>15000</v>
      </c>
      <c r="F34" s="19">
        <v>430.5</v>
      </c>
      <c r="G34" s="19">
        <v>3528.37</v>
      </c>
      <c r="H34" s="19">
        <v>456</v>
      </c>
      <c r="I34" s="19">
        <v>0</v>
      </c>
      <c r="J34" s="19">
        <f>SUM(F34:I34)</f>
        <v>4414.87</v>
      </c>
      <c r="K34" s="19">
        <f>E34-J34</f>
        <v>10585.130000000001</v>
      </c>
    </row>
    <row r="35" spans="1:14" x14ac:dyDescent="0.25">
      <c r="A35" s="25" t="s">
        <v>40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4" ht="6.7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4" x14ac:dyDescent="0.25">
      <c r="A37" s="15">
        <v>10</v>
      </c>
      <c r="B37" s="16" t="s">
        <v>37</v>
      </c>
      <c r="C37" s="17" t="s">
        <v>13</v>
      </c>
      <c r="D37" s="16" t="s">
        <v>38</v>
      </c>
      <c r="E37" s="19">
        <v>20000</v>
      </c>
      <c r="F37" s="19">
        <v>574</v>
      </c>
      <c r="G37" s="19">
        <v>2271.71</v>
      </c>
      <c r="H37" s="19">
        <v>608</v>
      </c>
      <c r="I37" s="19">
        <v>0</v>
      </c>
      <c r="J37" s="19">
        <f>SUM(F37:I37)</f>
        <v>3453.71</v>
      </c>
      <c r="K37" s="19">
        <f>E37-J37</f>
        <v>16546.29</v>
      </c>
    </row>
    <row r="38" spans="1:14" x14ac:dyDescent="0.25">
      <c r="A38" s="25" t="s">
        <v>36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4" ht="6.7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4" x14ac:dyDescent="0.25">
      <c r="A40" s="15">
        <v>11</v>
      </c>
      <c r="B40" s="16" t="s">
        <v>42</v>
      </c>
      <c r="C40" s="17" t="s">
        <v>13</v>
      </c>
      <c r="D40" s="16" t="s">
        <v>38</v>
      </c>
      <c r="E40" s="19">
        <v>10000</v>
      </c>
      <c r="F40" s="19">
        <v>287</v>
      </c>
      <c r="G40" s="19">
        <v>1411.35</v>
      </c>
      <c r="H40" s="19">
        <v>304</v>
      </c>
      <c r="I40" s="19">
        <v>0</v>
      </c>
      <c r="J40" s="19">
        <f>SUM(F40:I40)</f>
        <v>2002.35</v>
      </c>
      <c r="K40" s="19">
        <f>E40-J40</f>
        <v>7997.65</v>
      </c>
    </row>
    <row r="41" spans="1:14" x14ac:dyDescent="0.25">
      <c r="A41" s="32" t="s">
        <v>33</v>
      </c>
      <c r="B41" s="33"/>
      <c r="C41" s="33"/>
      <c r="D41" s="33"/>
      <c r="E41" s="33"/>
      <c r="F41" s="33"/>
      <c r="G41" s="33"/>
      <c r="H41" s="33"/>
      <c r="I41" s="33"/>
      <c r="J41" s="33"/>
      <c r="K41" s="34"/>
    </row>
    <row r="42" spans="1:14" x14ac:dyDescent="0.25">
      <c r="A42" s="15">
        <v>12</v>
      </c>
      <c r="B42" s="16" t="s">
        <v>34</v>
      </c>
      <c r="C42" s="17" t="s">
        <v>15</v>
      </c>
      <c r="D42" s="16" t="s">
        <v>35</v>
      </c>
      <c r="E42" s="19">
        <v>15000</v>
      </c>
      <c r="F42" s="19">
        <v>430.5</v>
      </c>
      <c r="G42" s="19">
        <v>3528.38</v>
      </c>
      <c r="H42" s="19">
        <v>456</v>
      </c>
      <c r="I42" s="19">
        <v>0</v>
      </c>
      <c r="J42" s="19">
        <f>SUM(F42:I42)</f>
        <v>4414.88</v>
      </c>
      <c r="K42" s="19">
        <f>E42-J42</f>
        <v>10585.119999999999</v>
      </c>
    </row>
    <row r="43" spans="1:14" x14ac:dyDescent="0.25">
      <c r="A43" s="35" t="s">
        <v>31</v>
      </c>
      <c r="B43" s="36"/>
      <c r="C43" s="36"/>
      <c r="D43" s="37"/>
      <c r="E43" s="38">
        <f>SUM(E12,E16,E20,E24,E25,E29,E33:E34,E37,E42,E40,E7)</f>
        <v>318630</v>
      </c>
      <c r="F43" s="38">
        <f>SUM(F12,F16,F20,F24,F25,F29,F33:F34,F37,F42,F40,F7)</f>
        <v>9144.68</v>
      </c>
      <c r="G43" s="38">
        <f>SUM(G12,G16,G20,G24,G25,G29,G33:G34,G37,G42,G40,G7)</f>
        <v>62301.13</v>
      </c>
      <c r="H43" s="38">
        <f>SUM(H12,H16,H20,H24,H25,H29,H33:H34,H37,H42,H40,H7)</f>
        <v>9686.36</v>
      </c>
      <c r="I43" s="38">
        <f>SUM(I12,I16,I20,I25,I29,I33:I34,I24,I40,I37,I7)</f>
        <v>0</v>
      </c>
      <c r="J43" s="38">
        <f>SUM(J12,J16,J20,J24,J25,J29,J33:J34,J37,J42,J40,J7)</f>
        <v>81132.17</v>
      </c>
      <c r="K43" s="38">
        <f>SUM(K12,K16,K20,K24,K25,K29,K33:K34,K37,K42,K40,K7)</f>
        <v>237497.83000000002</v>
      </c>
    </row>
    <row r="45" spans="1:1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N47" s="1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3"/>
      <c r="B65" s="4"/>
      <c r="C65" s="4"/>
      <c r="D65" s="4"/>
      <c r="E65" s="4"/>
      <c r="F65" s="4"/>
      <c r="G65" s="4"/>
      <c r="H65" s="4"/>
      <c r="I65" s="4"/>
      <c r="J65" s="4"/>
      <c r="K65" s="5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3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</sheetData>
  <mergeCells count="12">
    <mergeCell ref="A27:K28"/>
    <mergeCell ref="A31:K32"/>
    <mergeCell ref="A43:D43"/>
    <mergeCell ref="A1:K3"/>
    <mergeCell ref="A9:K10"/>
    <mergeCell ref="A14:K15"/>
    <mergeCell ref="A18:K19"/>
    <mergeCell ref="A22:K23"/>
    <mergeCell ref="A41:K41"/>
    <mergeCell ref="A35:K36"/>
    <mergeCell ref="A38:K39"/>
    <mergeCell ref="A4:K5"/>
  </mergeCells>
  <pageMargins left="0.39370078740157483" right="0.27559055118110237" top="1.1417322834645669" bottom="0.78740157480314965" header="0.15748031496062992" footer="0.31496062992125984"/>
  <pageSetup scale="65" fitToHeight="0" orientation="landscape" r:id="rId1"/>
  <headerFooter>
    <oddHeader>&amp;C&amp;G</oddHeader>
    <oddFooter>Página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2024</vt:lpstr>
      <vt:lpstr>'OCTUBRE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Massiel Tineo</dc:creator>
  <cp:lastModifiedBy>Massiel Tineo</cp:lastModifiedBy>
  <cp:lastPrinted>2026-07-02T12:57:30Z</cp:lastPrinted>
  <dcterms:created xsi:type="dcterms:W3CDTF">2023-09-13T18:40:09Z</dcterms:created>
  <dcterms:modified xsi:type="dcterms:W3CDTF">2026-07-02T12:57:43Z</dcterms:modified>
</cp:coreProperties>
</file>