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2\ABRIL\RECURSOS HUMANOS\FORMATO EXCEL\"/>
    </mc:Choice>
  </mc:AlternateContent>
  <xr:revisionPtr revIDLastSave="0" documentId="13_ncr:1_{4315754C-1FAC-4145-AA2B-A4454D6780F6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Hoja1!$A$1:$L$141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1" l="1"/>
  <c r="E97" i="1"/>
  <c r="F97" i="1"/>
  <c r="G97" i="1"/>
  <c r="H97" i="1"/>
  <c r="I97" i="1"/>
  <c r="J97" i="1"/>
  <c r="K97" i="1"/>
  <c r="L97" i="1"/>
  <c r="C97" i="1"/>
  <c r="E85" i="1" l="1"/>
  <c r="F85" i="1"/>
  <c r="G85" i="1"/>
  <c r="H85" i="1"/>
  <c r="I85" i="1"/>
  <c r="J85" i="1"/>
  <c r="K85" i="1"/>
  <c r="L85" i="1"/>
  <c r="D85" i="1"/>
  <c r="J76" i="1"/>
  <c r="K76" i="1"/>
  <c r="C76" i="1"/>
  <c r="C42" i="1"/>
  <c r="E69" i="1"/>
  <c r="E76" i="1" s="1"/>
  <c r="F69" i="1"/>
  <c r="F76" i="1" s="1"/>
  <c r="G69" i="1"/>
  <c r="G76" i="1" s="1"/>
  <c r="H69" i="1"/>
  <c r="H76" i="1" s="1"/>
  <c r="I69" i="1"/>
  <c r="I76" i="1" s="1"/>
  <c r="J69" i="1"/>
  <c r="K69" i="1"/>
  <c r="L69" i="1"/>
  <c r="L76" i="1" s="1"/>
  <c r="D69" i="1"/>
  <c r="D76" i="1" s="1"/>
  <c r="E63" i="1"/>
  <c r="F63" i="1"/>
  <c r="G63" i="1"/>
  <c r="H63" i="1"/>
  <c r="I63" i="1"/>
  <c r="J63" i="1"/>
  <c r="K63" i="1"/>
  <c r="L63" i="1"/>
  <c r="D63" i="1"/>
  <c r="E40" i="1" l="1"/>
  <c r="F40" i="1"/>
  <c r="G40" i="1"/>
  <c r="H40" i="1"/>
  <c r="I40" i="1"/>
  <c r="J40" i="1"/>
  <c r="K40" i="1"/>
  <c r="L40" i="1"/>
  <c r="D40" i="1"/>
  <c r="E33" i="1" l="1"/>
  <c r="F33" i="1"/>
  <c r="G33" i="1"/>
  <c r="H33" i="1"/>
  <c r="I33" i="1"/>
  <c r="J33" i="1"/>
  <c r="K33" i="1"/>
  <c r="L33" i="1"/>
  <c r="D33" i="1"/>
  <c r="E22" i="1"/>
  <c r="E42" i="1" s="1"/>
  <c r="F22" i="1"/>
  <c r="F42" i="1" s="1"/>
  <c r="G22" i="1"/>
  <c r="G42" i="1" s="1"/>
  <c r="H22" i="1"/>
  <c r="H42" i="1" s="1"/>
  <c r="I22" i="1"/>
  <c r="I42" i="1" s="1"/>
  <c r="J22" i="1"/>
  <c r="J42" i="1" s="1"/>
  <c r="K22" i="1"/>
  <c r="K42" i="1" s="1"/>
  <c r="L22" i="1"/>
  <c r="D22" i="1"/>
  <c r="D42" i="1" s="1"/>
  <c r="L42" i="1" l="1"/>
</calcChain>
</file>

<file path=xl/sharedStrings.xml><?xml version="1.0" encoding="utf-8"?>
<sst xmlns="http://schemas.openxmlformats.org/spreadsheetml/2006/main" count="133" uniqueCount="67">
  <si>
    <t>Nombres</t>
  </si>
  <si>
    <t>Cargo</t>
  </si>
  <si>
    <t>Sexo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</si>
  <si>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</si>
  <si>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</si>
  <si>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</si>
  <si>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</si>
  <si>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</si>
  <si>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</si>
  <si>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</si>
  <si>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</si>
  <si>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</si>
  <si>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SUELDOS PERSONAL CONTRATADO EN CARGOS DE CARRERA ADM. CORRESPONDIENTE AL MES DE ABRIL 2022</t>
  </si>
  <si>
    <t>DIRECCIÓN GENERAL DE MINERÍA</t>
  </si>
  <si>
    <t>XIOMIBEL GERONIMO BATISTA</t>
  </si>
  <si>
    <t>TECNICO DE RECURSOS HUMANOS</t>
  </si>
  <si>
    <t>F</t>
  </si>
  <si>
    <t xml:space="preserve"> </t>
  </si>
  <si>
    <t>Subtotal</t>
  </si>
  <si>
    <t>DEPARTAMENTO DE PLANIFICACIÓN Y DESARROLLO</t>
  </si>
  <si>
    <t>CARLOS LORENZO PEÑA MERCEDES</t>
  </si>
  <si>
    <t>LEANDRO CLAUDIO ALMONTE</t>
  </si>
  <si>
    <t>M</t>
  </si>
  <si>
    <t xml:space="preserve">ENCARGADO DEPARTAMENTO PLANIF  </t>
  </si>
  <si>
    <t>INGENIERO EN FISCALIZACION</t>
  </si>
  <si>
    <t>DIVISIÓN DE REGISTRO DE DERECHOS MINEROS</t>
  </si>
  <si>
    <t>MASSIEL IVETTE HERRERA DIAZ</t>
  </si>
  <si>
    <t>ABOGADO (A)</t>
  </si>
  <si>
    <t>SECCION DE COMUNICACIONES</t>
  </si>
  <si>
    <t>ROXANNA FELIX AYBAR</t>
  </si>
  <si>
    <t>ELIS PATRICIA PERALTA SURIEL</t>
  </si>
  <si>
    <t>RELACIONADOR PUBLICO</t>
  </si>
  <si>
    <t>TECNICO DE COMUNICACIONES</t>
  </si>
  <si>
    <t>DEPARTAMENTO ADMINISTRATIVO Y FINANCIERO</t>
  </si>
  <si>
    <t>BERKIS TERESA PAULINO RODRIGUEZ</t>
  </si>
  <si>
    <t>MERCEDES BENILDA ALFONSECA SUNCAR</t>
  </si>
  <si>
    <t>MARIA ESTEFANY CORONA CRUZ</t>
  </si>
  <si>
    <t>ENCARGADO DEPTO. ADMINISTRATI</t>
  </si>
  <si>
    <t>ENCARGADO DIVISION DE COMPRAS</t>
  </si>
  <si>
    <t>CONTADORA</t>
  </si>
  <si>
    <t>Total por Programación</t>
  </si>
  <si>
    <t>Capitulo: 0222              SubCapitulo: 01                  DAF: 01                UE: 0002                   Programa: 11                       Subprograma: 01          Proyecto: 0                 Actividad: 0002          Cuenta: 2.1.1.2.08              Fondo: 0100</t>
  </si>
  <si>
    <t>DIRECCIÓN DE CATASTRO MINERO</t>
  </si>
  <si>
    <t>KAREN MASSIEL REYES SURIEL</t>
  </si>
  <si>
    <t>GEOLOGO (A) I</t>
  </si>
  <si>
    <t>DIRECCIÓN DE FIZCALIZACIÓN MINERA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</si>
  <si>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</si>
  <si>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</si>
  <si>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</si>
  <si>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</si>
  <si>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</si>
  <si>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</si>
  <si>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</si>
  <si>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DEPARTAMENTO DE FIZCALIZACIÓN DE MINAS Y PLANTAS DE BENEFICIOS</t>
  </si>
  <si>
    <t>OSVALDO BLADIMIR CAMILO LIRIANO</t>
  </si>
  <si>
    <t>RAMON ESTEBAN MARTE GONZALEZ</t>
  </si>
  <si>
    <t>DEPARTAMENTO DE AMBIENTE Y SEGURIDAD MINERA</t>
  </si>
  <si>
    <t>RICARDO REYNOSO VILLAFA</t>
  </si>
  <si>
    <t>DIRECCIÓN DE MINERIA ARTESANAL</t>
  </si>
  <si>
    <t>LUIS MANUEL ACOSTA</t>
  </si>
  <si>
    <t>MARIA JOSEFINA ALTAGRACIA LIRIANO P</t>
  </si>
  <si>
    <t>LEOPOLDO GONZALEZ</t>
  </si>
  <si>
    <t>DANIEL QUEZADA HEREDIA</t>
  </si>
  <si>
    <t>COSME RAFAEL DAMIAN RODRIGUEZ RODRI</t>
  </si>
  <si>
    <t>GEOLOGO II</t>
  </si>
  <si>
    <t>AUXILIAR PEQUEÑA MINERIA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</si>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</sst>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2" fillId="0" borderId="0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0" fontId="0" fillId="0" borderId="6" xfId="0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829236</xdr:colOff>
      <xdr:row>0</xdr:row>
      <xdr:rowOff>33617</xdr:rowOff>
    </xdr:from>
    <xdr:to>
      <xdr:col>5</xdr:col>
      <xdr:colOff>347384</xdr:colOff>
      <xdr:row>6</xdr:row>
      <xdr:rowOff>103523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707" y="33617"/>
          <a:ext cx="1557618" cy="1212906"/>
        </a:xfrm>
        <a:prstGeom prst="rect">
          <a:avLst/>
        </a:prstGeom>
      </xdr:spPr>
    </xdr:pic>
    <xdr:clientData/>
  </xdr:twoCellAnchor>
  <xdr:twoCellAnchor>
    <xdr:from>
      <xdr:col>0</xdr:col>
      <xdr:colOff>1848976</xdr:colOff>
      <xdr:row>114</xdr:row>
      <xdr:rowOff>89162</xdr:rowOff>
    </xdr:from>
    <xdr:to>
      <xdr:col>2</xdr:col>
      <xdr:colOff>868217</xdr:colOff>
      <xdr:row>121</xdr:row>
      <xdr:rowOff>147145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51E94F-0C6F-4512-9E5D-03792B73E89B}"/>
            </a:ext>
          </a:extLst>
        </xdr:cNvPr>
        <xdr:cNvSpPr txBox="1"/>
      </xdr:nvSpPr>
      <xdr:spPr>
        <a:xfrm>
          <a:off x="1848976" y="18948662"/>
          <a:ext cx="2116937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Preparado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Claudia Y. Reyes Baéz</a:t>
          </a:r>
        </a:p>
        <a:p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654337</xdr:colOff>
      <xdr:row>114</xdr:row>
      <xdr:rowOff>89644</xdr:rowOff>
    </xdr:from>
    <xdr:to>
      <xdr:col>5</xdr:col>
      <xdr:colOff>726932</xdr:colOff>
      <xdr:row>121</xdr:row>
      <xdr:rowOff>147625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67A275-53F2-4C55-8E81-762162AA818E}"/>
            </a:ext>
          </a:extLst>
        </xdr:cNvPr>
        <xdr:cNvSpPr txBox="1"/>
      </xdr:nvSpPr>
      <xdr:spPr>
        <a:xfrm>
          <a:off x="6120859" y="18949144"/>
          <a:ext cx="211011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Revisado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Berkis Teresa Paulino R.</a:t>
          </a:r>
        </a:p>
        <a:p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149083</xdr:colOff>
      <xdr:row>114</xdr:row>
      <xdr:rowOff>91104</xdr:rowOff>
    </xdr:from>
    <xdr:to>
      <xdr:col>10</xdr:col>
      <xdr:colOff>621191</xdr:colOff>
      <xdr:row>121</xdr:row>
      <xdr:rowOff>140803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6434C13-A1F7-4403-A9BC-C62FCC5CF819}"/>
            </a:ext>
          </a:extLst>
        </xdr:cNvPr>
        <xdr:cNvSpPr txBox="1"/>
      </xdr:nvSpPr>
      <xdr:spPr>
        <a:xfrm>
          <a:off x="10477496" y="18950604"/>
          <a:ext cx="2112065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Aprobado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Rolando Muñoz Mejía</a:t>
          </a:r>
        </a:p>
        <a:p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N188"/>
  <sheetViews>
    <sheetView tabSelected="1" topLeftCell="A94" zoomScaleNormal="100" workbookViewId="0">
      <selection activeCell="N134" sqref="N134"/>
    </sheetView>
  </sheetViews>
  <sheetFormatPr baseColWidth="10" defaultRowHeight="15" x14ac:dyDescent="0.25"/>
  <cols>
    <col min="1" max="1" width="40.7109375" customWidth="1"/>
    <col min="2" max="2" width="5.7109375" customWidth="1"/>
    <col min="3" max="3" width="35.5703125" customWidth="1"/>
    <col min="4" max="4" width="17.42578125" customWidth="1"/>
    <col min="5" max="5" width="13.140625" customWidth="1"/>
    <col min="6" max="6" width="15.28515625" customWidth="1"/>
    <col min="7" max="7" width="12.7109375" customWidth="1"/>
    <col min="8" max="8" width="14.42578125" customWidth="1"/>
    <col min="9" max="9" width="12" customWidth="1"/>
    <col min="10" max="10" width="12.5703125" customWidth="1"/>
    <col min="11" max="11" width="14" customWidth="1"/>
    <col min="12" max="12" width="16.85546875" customWidth="1"/>
  </cols>
  <sheetData>
    <row r="7" spans="1:12" ht="9.75" customHeight="1" x14ac:dyDescent="0.25"/>
    <row r="8" spans="1:12" ht="63.75" hidden="1" customHeight="1" x14ac:dyDescent="0.25"/>
    <row r="9" spans="1:12" ht="48" customHeight="1" x14ac:dyDescent="0.25">
      <c r="A9" s="30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x14ac:dyDescent="0.25">
      <c r="A10" s="29" t="s">
        <v>41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2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1" t="s">
        <v>0</v>
      </c>
      <c r="B12" s="1" t="s">
        <v>2</v>
      </c>
      <c r="C12" s="1" t="s">
        <v>1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x14ac:dyDescent="0.25">
      <c r="A13" s="32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A15" s="2" t="s">
        <v>14</v>
      </c>
      <c r="B15" s="3" t="s">
        <v>16</v>
      </c>
      <c r="C15" s="4" t="s">
        <v>15</v>
      </c>
      <c r="D15" s="5">
        <v>31000</v>
      </c>
      <c r="E15" s="5">
        <v>0</v>
      </c>
      <c r="F15" s="5">
        <v>31000</v>
      </c>
      <c r="G15" s="5">
        <v>889.7</v>
      </c>
      <c r="H15" s="5">
        <v>0</v>
      </c>
      <c r="I15" s="5">
        <v>942.4</v>
      </c>
      <c r="J15" s="5">
        <v>2025</v>
      </c>
      <c r="K15" s="5">
        <v>3857.1</v>
      </c>
      <c r="L15" s="6">
        <v>27142.9</v>
      </c>
    </row>
    <row r="16" spans="1:12" x14ac:dyDescent="0.25">
      <c r="A16" s="33" t="s">
        <v>18</v>
      </c>
      <c r="B16" s="34"/>
      <c r="C16" s="7">
        <v>1</v>
      </c>
      <c r="D16" s="13">
        <v>31000</v>
      </c>
      <c r="E16" s="13">
        <v>0</v>
      </c>
      <c r="F16" s="13">
        <v>31000</v>
      </c>
      <c r="G16" s="13">
        <v>889.7</v>
      </c>
      <c r="H16" s="13">
        <v>0</v>
      </c>
      <c r="I16" s="13">
        <v>942.4</v>
      </c>
      <c r="J16" s="13">
        <v>2025</v>
      </c>
      <c r="K16" s="13">
        <v>3857.1</v>
      </c>
      <c r="L16" s="14">
        <v>27142.9</v>
      </c>
    </row>
    <row r="17" spans="1:12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25">
      <c r="A18" s="32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2" t="s">
        <v>20</v>
      </c>
      <c r="B20" s="3" t="s">
        <v>22</v>
      </c>
      <c r="C20" s="4" t="s">
        <v>23</v>
      </c>
      <c r="D20" s="5">
        <v>100000</v>
      </c>
      <c r="E20" s="5">
        <v>0</v>
      </c>
      <c r="F20" s="5">
        <v>100000</v>
      </c>
      <c r="G20" s="5">
        <v>2870</v>
      </c>
      <c r="H20" s="5">
        <v>12105.37</v>
      </c>
      <c r="I20" s="5">
        <v>3040</v>
      </c>
      <c r="J20" s="5">
        <v>5025</v>
      </c>
      <c r="K20" s="5">
        <v>23040.37</v>
      </c>
      <c r="L20" s="6">
        <v>76959.63</v>
      </c>
    </row>
    <row r="21" spans="1:12" x14ac:dyDescent="0.25">
      <c r="A21" s="15" t="s">
        <v>21</v>
      </c>
      <c r="B21" s="16" t="s">
        <v>22</v>
      </c>
      <c r="C21" s="17" t="s">
        <v>24</v>
      </c>
      <c r="D21" s="8">
        <v>75000</v>
      </c>
      <c r="E21" s="8">
        <v>0</v>
      </c>
      <c r="F21" s="8">
        <v>75000</v>
      </c>
      <c r="G21" s="8">
        <v>2152.5</v>
      </c>
      <c r="H21" s="8">
        <v>6309.38</v>
      </c>
      <c r="I21" s="8">
        <v>2280</v>
      </c>
      <c r="J21" s="8">
        <v>4025</v>
      </c>
      <c r="K21" s="8">
        <v>14766.88</v>
      </c>
      <c r="L21" s="9">
        <v>60233.120000000003</v>
      </c>
    </row>
    <row r="22" spans="1:12" x14ac:dyDescent="0.25">
      <c r="A22" s="33" t="s">
        <v>18</v>
      </c>
      <c r="B22" s="34"/>
      <c r="C22" s="7">
        <v>2</v>
      </c>
      <c r="D22" s="13">
        <f>SUM(D20,D21)</f>
        <v>175000</v>
      </c>
      <c r="E22" s="13">
        <f t="shared" ref="E22:L22" si="0">SUM(E20,E21)</f>
        <v>0</v>
      </c>
      <c r="F22" s="13">
        <f t="shared" si="0"/>
        <v>175000</v>
      </c>
      <c r="G22" s="13">
        <f t="shared" si="0"/>
        <v>5022.5</v>
      </c>
      <c r="H22" s="13">
        <f t="shared" si="0"/>
        <v>18414.75</v>
      </c>
      <c r="I22" s="13">
        <f t="shared" si="0"/>
        <v>5320</v>
      </c>
      <c r="J22" s="13">
        <f t="shared" si="0"/>
        <v>9050</v>
      </c>
      <c r="K22" s="13">
        <f t="shared" si="0"/>
        <v>37807.25</v>
      </c>
      <c r="L22" s="14">
        <f t="shared" si="0"/>
        <v>137192.75</v>
      </c>
    </row>
    <row r="23" spans="1:12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25">
      <c r="A24" s="32" t="s">
        <v>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2" t="s">
        <v>26</v>
      </c>
      <c r="B26" s="3" t="s">
        <v>16</v>
      </c>
      <c r="C26" s="4" t="s">
        <v>27</v>
      </c>
      <c r="D26" s="5">
        <v>45000</v>
      </c>
      <c r="E26" s="5">
        <v>0</v>
      </c>
      <c r="F26" s="5">
        <v>45000</v>
      </c>
      <c r="G26" s="5">
        <v>1291.5</v>
      </c>
      <c r="H26" s="5">
        <v>1148.33</v>
      </c>
      <c r="I26" s="5">
        <v>1368</v>
      </c>
      <c r="J26" s="5">
        <v>25</v>
      </c>
      <c r="K26" s="5">
        <v>3832.83</v>
      </c>
      <c r="L26" s="6">
        <v>41167.17</v>
      </c>
    </row>
    <row r="27" spans="1:12" x14ac:dyDescent="0.25">
      <c r="A27" s="33" t="s">
        <v>18</v>
      </c>
      <c r="B27" s="34"/>
      <c r="C27" s="7">
        <v>1</v>
      </c>
      <c r="D27" s="13">
        <v>45000</v>
      </c>
      <c r="E27" s="13">
        <v>0</v>
      </c>
      <c r="F27" s="13">
        <v>45000</v>
      </c>
      <c r="G27" s="13">
        <v>1291.5</v>
      </c>
      <c r="H27" s="13">
        <v>1148.33</v>
      </c>
      <c r="I27" s="13">
        <v>1368</v>
      </c>
      <c r="J27" s="13">
        <v>25</v>
      </c>
      <c r="K27" s="13">
        <v>3832.83</v>
      </c>
      <c r="L27" s="14">
        <v>41167.17</v>
      </c>
    </row>
    <row r="28" spans="1:12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32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2" t="s">
        <v>29</v>
      </c>
      <c r="B31" s="3" t="s">
        <v>16</v>
      </c>
      <c r="C31" s="4" t="s">
        <v>31</v>
      </c>
      <c r="D31" s="18">
        <v>50000</v>
      </c>
      <c r="E31" s="5">
        <v>0</v>
      </c>
      <c r="F31" s="18">
        <v>50000</v>
      </c>
      <c r="G31" s="18">
        <v>1435</v>
      </c>
      <c r="H31" s="18">
        <v>1854</v>
      </c>
      <c r="I31" s="18">
        <v>1520</v>
      </c>
      <c r="J31" s="18">
        <v>1401</v>
      </c>
      <c r="K31" s="18">
        <v>6210</v>
      </c>
      <c r="L31" s="19">
        <v>43790</v>
      </c>
    </row>
    <row r="32" spans="1:12" x14ac:dyDescent="0.25">
      <c r="A32" s="15" t="s">
        <v>30</v>
      </c>
      <c r="B32" s="16" t="s">
        <v>16</v>
      </c>
      <c r="C32" s="17" t="s">
        <v>32</v>
      </c>
      <c r="D32" s="20">
        <v>36000</v>
      </c>
      <c r="E32" s="8">
        <v>0</v>
      </c>
      <c r="F32" s="20">
        <v>36000</v>
      </c>
      <c r="G32" s="20">
        <v>1033.2</v>
      </c>
      <c r="H32" s="20">
        <v>0</v>
      </c>
      <c r="I32" s="20">
        <v>1094.4000000000001</v>
      </c>
      <c r="J32" s="20">
        <v>25</v>
      </c>
      <c r="K32" s="20">
        <v>2152.6</v>
      </c>
      <c r="L32" s="21">
        <v>33847.4</v>
      </c>
    </row>
    <row r="33" spans="1:12" x14ac:dyDescent="0.25">
      <c r="A33" s="33" t="s">
        <v>18</v>
      </c>
      <c r="B33" s="34"/>
      <c r="C33" s="7">
        <v>2</v>
      </c>
      <c r="D33" s="22">
        <f>SUM(D31,D32)</f>
        <v>86000</v>
      </c>
      <c r="E33" s="22">
        <f t="shared" ref="E33:L33" si="1">SUM(E31,E32)</f>
        <v>0</v>
      </c>
      <c r="F33" s="22">
        <f t="shared" si="1"/>
        <v>86000</v>
      </c>
      <c r="G33" s="22">
        <f t="shared" si="1"/>
        <v>2468.1999999999998</v>
      </c>
      <c r="H33" s="22">
        <f t="shared" si="1"/>
        <v>1854</v>
      </c>
      <c r="I33" s="22">
        <f t="shared" si="1"/>
        <v>2614.4</v>
      </c>
      <c r="J33" s="22">
        <f t="shared" si="1"/>
        <v>1426</v>
      </c>
      <c r="K33" s="22">
        <f t="shared" si="1"/>
        <v>8362.6</v>
      </c>
      <c r="L33" s="23">
        <f t="shared" si="1"/>
        <v>77637.399999999994</v>
      </c>
    </row>
    <row r="34" spans="1:12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25">
      <c r="A35" s="32" t="s">
        <v>33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2" t="s">
        <v>34</v>
      </c>
      <c r="B37" s="3" t="s">
        <v>16</v>
      </c>
      <c r="C37" s="4" t="s">
        <v>37</v>
      </c>
      <c r="D37" s="18">
        <v>120000</v>
      </c>
      <c r="E37" s="5">
        <v>0</v>
      </c>
      <c r="F37" s="18">
        <v>120000</v>
      </c>
      <c r="G37" s="18">
        <v>3444</v>
      </c>
      <c r="H37" s="18">
        <v>16809.87</v>
      </c>
      <c r="I37" s="18">
        <v>3648</v>
      </c>
      <c r="J37" s="18">
        <v>25</v>
      </c>
      <c r="K37" s="18">
        <v>23926.87</v>
      </c>
      <c r="L37" s="19">
        <v>96073.13</v>
      </c>
    </row>
    <row r="38" spans="1:12" x14ac:dyDescent="0.25">
      <c r="A38" s="15" t="s">
        <v>35</v>
      </c>
      <c r="B38" s="16" t="s">
        <v>16</v>
      </c>
      <c r="C38" s="17" t="s">
        <v>38</v>
      </c>
      <c r="D38" s="20">
        <v>85000</v>
      </c>
      <c r="E38" s="8">
        <v>0</v>
      </c>
      <c r="F38" s="20">
        <v>85000</v>
      </c>
      <c r="G38" s="20">
        <v>2439.5</v>
      </c>
      <c r="H38" s="20">
        <v>8576.99</v>
      </c>
      <c r="I38" s="20">
        <v>2584</v>
      </c>
      <c r="J38" s="20">
        <v>743</v>
      </c>
      <c r="K38" s="20">
        <v>14343.49</v>
      </c>
      <c r="L38" s="21">
        <v>70656.509999999995</v>
      </c>
    </row>
    <row r="39" spans="1:12" x14ac:dyDescent="0.25">
      <c r="A39" s="15" t="s">
        <v>36</v>
      </c>
      <c r="B39" s="16" t="s">
        <v>16</v>
      </c>
      <c r="C39" s="17" t="s">
        <v>39</v>
      </c>
      <c r="D39" s="20">
        <v>36000</v>
      </c>
      <c r="E39" s="8">
        <v>0</v>
      </c>
      <c r="F39" s="20">
        <v>36000</v>
      </c>
      <c r="G39" s="20">
        <v>1033.2</v>
      </c>
      <c r="H39" s="20">
        <v>0</v>
      </c>
      <c r="I39" s="20">
        <v>1094.4000000000001</v>
      </c>
      <c r="J39" s="20">
        <v>25</v>
      </c>
      <c r="K39" s="20">
        <v>2152.6</v>
      </c>
      <c r="L39" s="21">
        <v>33847.4</v>
      </c>
    </row>
    <row r="40" spans="1:12" x14ac:dyDescent="0.25">
      <c r="A40" s="33" t="s">
        <v>18</v>
      </c>
      <c r="B40" s="34"/>
      <c r="C40" s="7">
        <v>3</v>
      </c>
      <c r="D40" s="13">
        <f>SUM(D37,D38,D39)</f>
        <v>241000</v>
      </c>
      <c r="E40" s="13">
        <f t="shared" ref="E40:L40" si="2">SUM(E37,E38,E39)</f>
        <v>0</v>
      </c>
      <c r="F40" s="13">
        <f t="shared" si="2"/>
        <v>241000</v>
      </c>
      <c r="G40" s="13">
        <f t="shared" si="2"/>
        <v>6916.7</v>
      </c>
      <c r="H40" s="13">
        <f t="shared" si="2"/>
        <v>25386.86</v>
      </c>
      <c r="I40" s="13">
        <f t="shared" si="2"/>
        <v>7326.4</v>
      </c>
      <c r="J40" s="13">
        <f t="shared" si="2"/>
        <v>793</v>
      </c>
      <c r="K40" s="13">
        <f t="shared" si="2"/>
        <v>40422.959999999999</v>
      </c>
      <c r="L40" s="14">
        <f t="shared" si="2"/>
        <v>200577.04</v>
      </c>
    </row>
    <row r="41" spans="1:12" x14ac:dyDescent="0.25">
      <c r="A41" s="1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4"/>
    </row>
    <row r="42" spans="1:12" x14ac:dyDescent="0.25">
      <c r="A42" s="33" t="s">
        <v>40</v>
      </c>
      <c r="B42" s="34"/>
      <c r="C42" s="7">
        <f>SUM(C16,C22,C27,C33,C40)</f>
        <v>9</v>
      </c>
      <c r="D42" s="13">
        <f>SUM(D16,D22,D27,D33,D40)</f>
        <v>578000</v>
      </c>
      <c r="E42" s="13">
        <f t="shared" ref="E42:L42" si="3">SUM(E16,E22,E27,E33,E40)</f>
        <v>0</v>
      </c>
      <c r="F42" s="13">
        <f t="shared" si="3"/>
        <v>578000</v>
      </c>
      <c r="G42" s="13">
        <f t="shared" si="3"/>
        <v>16588.599999999999</v>
      </c>
      <c r="H42" s="13">
        <f t="shared" si="3"/>
        <v>46803.94</v>
      </c>
      <c r="I42" s="13">
        <f t="shared" si="3"/>
        <v>17571.199999999997</v>
      </c>
      <c r="J42" s="13">
        <f t="shared" si="3"/>
        <v>13319</v>
      </c>
      <c r="K42" s="13">
        <f t="shared" si="3"/>
        <v>94282.739999999991</v>
      </c>
      <c r="L42" s="14">
        <f t="shared" si="3"/>
        <v>483717.26</v>
      </c>
    </row>
    <row r="43" spans="1:12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</row>
    <row r="48" spans="1:12" x14ac:dyDescent="0.25">
      <c r="A48" s="1" t="s">
        <v>0</v>
      </c>
      <c r="B48" s="1" t="s">
        <v>2</v>
      </c>
      <c r="C48" s="1" t="s">
        <v>1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</row>
    <row r="49" spans="1:14" x14ac:dyDescent="0.25">
      <c r="A49" s="32" t="s">
        <v>42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4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4" x14ac:dyDescent="0.25">
      <c r="A51" s="2" t="s">
        <v>43</v>
      </c>
      <c r="B51" s="3" t="s">
        <v>16</v>
      </c>
      <c r="C51" s="4" t="s">
        <v>44</v>
      </c>
      <c r="D51" s="18">
        <v>45000</v>
      </c>
      <c r="E51" s="18">
        <v>0</v>
      </c>
      <c r="F51" s="18">
        <v>45000</v>
      </c>
      <c r="G51" s="18">
        <v>1291.5</v>
      </c>
      <c r="H51" s="18">
        <v>1148.33</v>
      </c>
      <c r="I51" s="18">
        <v>1368</v>
      </c>
      <c r="J51" s="18">
        <v>25</v>
      </c>
      <c r="K51" s="18">
        <v>3832.83</v>
      </c>
      <c r="L51" s="19">
        <v>41167.17</v>
      </c>
    </row>
    <row r="52" spans="1:14" x14ac:dyDescent="0.25">
      <c r="A52" s="33" t="s">
        <v>18</v>
      </c>
      <c r="B52" s="34"/>
      <c r="C52" s="7">
        <v>1</v>
      </c>
      <c r="D52" s="22">
        <v>45000</v>
      </c>
      <c r="E52" s="22">
        <v>0</v>
      </c>
      <c r="F52" s="22">
        <v>45000</v>
      </c>
      <c r="G52" s="22">
        <v>1291.5</v>
      </c>
      <c r="H52" s="22">
        <v>1148.33</v>
      </c>
      <c r="I52" s="22">
        <v>1368</v>
      </c>
      <c r="J52" s="22">
        <v>25</v>
      </c>
      <c r="K52" s="22">
        <v>3832.83</v>
      </c>
      <c r="L52" s="23">
        <v>41167.17</v>
      </c>
    </row>
    <row r="53" spans="1:14" x14ac:dyDescent="0.25">
      <c r="A53" s="15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24"/>
    </row>
    <row r="54" spans="1:14" x14ac:dyDescent="0.25">
      <c r="A54" s="33" t="s">
        <v>40</v>
      </c>
      <c r="B54" s="34"/>
      <c r="C54" s="7">
        <v>1</v>
      </c>
      <c r="D54" s="22">
        <v>45000</v>
      </c>
      <c r="E54" s="22">
        <v>0</v>
      </c>
      <c r="F54" s="22">
        <v>45000</v>
      </c>
      <c r="G54" s="22">
        <v>1291.5</v>
      </c>
      <c r="H54" s="22">
        <v>1148.33</v>
      </c>
      <c r="I54" s="22">
        <v>1368</v>
      </c>
      <c r="J54" s="22">
        <v>25</v>
      </c>
      <c r="K54" s="22">
        <v>3832.83</v>
      </c>
      <c r="L54" s="23">
        <v>41167.17</v>
      </c>
    </row>
    <row r="55" spans="1:14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  <c r="N55" t="s">
        <v>17</v>
      </c>
    </row>
    <row r="56" spans="1:14" x14ac:dyDescent="0.25">
      <c r="A56" s="32" t="s">
        <v>45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4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4" x14ac:dyDescent="0.25">
      <c r="A58" s="2" t="s">
        <v>46</v>
      </c>
      <c r="B58" s="3" t="s">
        <v>22</v>
      </c>
      <c r="C58" s="4" t="s">
        <v>44</v>
      </c>
      <c r="D58" s="18">
        <v>65000</v>
      </c>
      <c r="E58" s="5">
        <v>0</v>
      </c>
      <c r="F58" s="18">
        <v>65000</v>
      </c>
      <c r="G58" s="5">
        <v>1865.5</v>
      </c>
      <c r="H58" s="5">
        <v>4427.58</v>
      </c>
      <c r="I58" s="5">
        <v>1976</v>
      </c>
      <c r="J58" s="5">
        <v>25</v>
      </c>
      <c r="K58" s="5">
        <v>8294.08</v>
      </c>
      <c r="L58" s="6">
        <v>56705.919999999998</v>
      </c>
    </row>
    <row r="59" spans="1:14" x14ac:dyDescent="0.25">
      <c r="A59" s="15" t="s">
        <v>47</v>
      </c>
      <c r="B59" s="16" t="s">
        <v>16</v>
      </c>
      <c r="C59" s="17" t="s">
        <v>44</v>
      </c>
      <c r="D59" s="20">
        <v>45000</v>
      </c>
      <c r="E59" s="8">
        <v>0</v>
      </c>
      <c r="F59" s="20">
        <v>45000</v>
      </c>
      <c r="G59" s="8">
        <v>1291.5</v>
      </c>
      <c r="H59" s="8">
        <v>1148.33</v>
      </c>
      <c r="I59" s="8">
        <v>1368</v>
      </c>
      <c r="J59" s="8">
        <v>25</v>
      </c>
      <c r="K59" s="8">
        <v>3832.83</v>
      </c>
      <c r="L59" s="9">
        <v>41167.17</v>
      </c>
    </row>
    <row r="60" spans="1:14" x14ac:dyDescent="0.25">
      <c r="A60" s="15" t="s">
        <v>48</v>
      </c>
      <c r="B60" s="16" t="s">
        <v>22</v>
      </c>
      <c r="C60" s="17" t="s">
        <v>50</v>
      </c>
      <c r="D60" s="20">
        <v>45000</v>
      </c>
      <c r="E60" s="8">
        <v>0</v>
      </c>
      <c r="F60" s="20">
        <v>45000</v>
      </c>
      <c r="G60" s="8">
        <v>1291.5</v>
      </c>
      <c r="H60" s="8">
        <v>1148.33</v>
      </c>
      <c r="I60" s="8">
        <v>1368</v>
      </c>
      <c r="J60" s="8">
        <v>25</v>
      </c>
      <c r="K60" s="8">
        <v>3832.83</v>
      </c>
      <c r="L60" s="9">
        <v>41167.17</v>
      </c>
    </row>
    <row r="61" spans="1:14" x14ac:dyDescent="0.25">
      <c r="A61" s="15" t="s">
        <v>49</v>
      </c>
      <c r="B61" s="16" t="s">
        <v>16</v>
      </c>
      <c r="C61" s="17" t="s">
        <v>51</v>
      </c>
      <c r="D61" s="20">
        <v>65000</v>
      </c>
      <c r="E61" s="8">
        <v>0</v>
      </c>
      <c r="F61" s="20">
        <v>65000</v>
      </c>
      <c r="G61" s="8">
        <v>1865.5</v>
      </c>
      <c r="H61" s="8">
        <v>4427.58</v>
      </c>
      <c r="I61" s="8">
        <v>1976</v>
      </c>
      <c r="J61" s="8">
        <v>25</v>
      </c>
      <c r="K61" s="8">
        <v>8294.08</v>
      </c>
      <c r="L61" s="9">
        <v>56705.919999999998</v>
      </c>
    </row>
    <row r="62" spans="1:14" x14ac:dyDescent="0.25">
      <c r="A62" s="15" t="s">
        <v>52</v>
      </c>
      <c r="B62" s="16" t="s">
        <v>22</v>
      </c>
      <c r="C62" s="17" t="s">
        <v>44</v>
      </c>
      <c r="D62" s="20">
        <v>75000</v>
      </c>
      <c r="E62" s="8">
        <v>0</v>
      </c>
      <c r="F62" s="20">
        <v>75000</v>
      </c>
      <c r="G62" s="8">
        <v>2152.5</v>
      </c>
      <c r="H62" s="8">
        <v>5769.33</v>
      </c>
      <c r="I62" s="8">
        <v>2280</v>
      </c>
      <c r="J62" s="8">
        <v>2725.24</v>
      </c>
      <c r="K62" s="8">
        <v>12927.07</v>
      </c>
      <c r="L62" s="9">
        <v>62072.93</v>
      </c>
    </row>
    <row r="63" spans="1:14" x14ac:dyDescent="0.25">
      <c r="A63" s="33" t="s">
        <v>18</v>
      </c>
      <c r="B63" s="34"/>
      <c r="C63" s="7">
        <v>5</v>
      </c>
      <c r="D63" s="13">
        <f>SUM(D58:D62)</f>
        <v>295000</v>
      </c>
      <c r="E63" s="13">
        <f t="shared" ref="E63:L63" si="4">SUM(E58:E62)</f>
        <v>0</v>
      </c>
      <c r="F63" s="13">
        <f t="shared" si="4"/>
        <v>295000</v>
      </c>
      <c r="G63" s="13">
        <f t="shared" si="4"/>
        <v>8466.5</v>
      </c>
      <c r="H63" s="13">
        <f t="shared" si="4"/>
        <v>16921.150000000001</v>
      </c>
      <c r="I63" s="13">
        <f t="shared" si="4"/>
        <v>8968</v>
      </c>
      <c r="J63" s="13">
        <f t="shared" si="4"/>
        <v>2825.24</v>
      </c>
      <c r="K63" s="13">
        <f t="shared" si="4"/>
        <v>37180.89</v>
      </c>
      <c r="L63" s="14">
        <f t="shared" si="4"/>
        <v>257819.11</v>
      </c>
    </row>
    <row r="64" spans="1:14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</row>
    <row r="65" spans="1:12" x14ac:dyDescent="0.25">
      <c r="A65" s="32" t="s">
        <v>53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2" t="s">
        <v>54</v>
      </c>
      <c r="B67" s="3" t="s">
        <v>22</v>
      </c>
      <c r="C67" s="4" t="s">
        <v>44</v>
      </c>
      <c r="D67" s="18">
        <v>45000</v>
      </c>
      <c r="E67" s="5">
        <v>0</v>
      </c>
      <c r="F67" s="18">
        <v>45000</v>
      </c>
      <c r="G67" s="18">
        <v>1291.5</v>
      </c>
      <c r="H67" s="18">
        <v>1148.33</v>
      </c>
      <c r="I67" s="18">
        <v>1368</v>
      </c>
      <c r="J67" s="18">
        <v>25</v>
      </c>
      <c r="K67" s="18">
        <v>3832.83</v>
      </c>
      <c r="L67" s="19">
        <v>41167.17</v>
      </c>
    </row>
    <row r="68" spans="1:12" x14ac:dyDescent="0.25">
      <c r="A68" s="15" t="s">
        <v>55</v>
      </c>
      <c r="B68" s="16" t="s">
        <v>22</v>
      </c>
      <c r="C68" s="17" t="s">
        <v>44</v>
      </c>
      <c r="D68" s="20">
        <v>45000</v>
      </c>
      <c r="E68" s="8">
        <v>0</v>
      </c>
      <c r="F68" s="20">
        <v>45000</v>
      </c>
      <c r="G68" s="20">
        <v>1291.5</v>
      </c>
      <c r="H68" s="20">
        <v>1148.33</v>
      </c>
      <c r="I68" s="20">
        <v>1368</v>
      </c>
      <c r="J68" s="20">
        <v>25</v>
      </c>
      <c r="K68" s="20">
        <v>3832.83</v>
      </c>
      <c r="L68" s="21">
        <v>41167.17</v>
      </c>
    </row>
    <row r="69" spans="1:12" x14ac:dyDescent="0.25">
      <c r="A69" s="33" t="s">
        <v>18</v>
      </c>
      <c r="B69" s="34"/>
      <c r="C69" s="7">
        <v>2</v>
      </c>
      <c r="D69" s="22">
        <f>SUM(D67,D68)</f>
        <v>90000</v>
      </c>
      <c r="E69" s="22">
        <f t="shared" ref="E69:L69" si="5">SUM(E67,E68)</f>
        <v>0</v>
      </c>
      <c r="F69" s="22">
        <f t="shared" si="5"/>
        <v>90000</v>
      </c>
      <c r="G69" s="22">
        <f t="shared" si="5"/>
        <v>2583</v>
      </c>
      <c r="H69" s="22">
        <f t="shared" si="5"/>
        <v>2296.66</v>
      </c>
      <c r="I69" s="22">
        <f t="shared" si="5"/>
        <v>2736</v>
      </c>
      <c r="J69" s="22">
        <f t="shared" si="5"/>
        <v>50</v>
      </c>
      <c r="K69" s="22">
        <f t="shared" si="5"/>
        <v>7665.66</v>
      </c>
      <c r="L69" s="23">
        <f t="shared" si="5"/>
        <v>82334.34</v>
      </c>
    </row>
    <row r="70" spans="1:12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x14ac:dyDescent="0.25">
      <c r="A71" s="32" t="s">
        <v>56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2" t="s">
        <v>57</v>
      </c>
      <c r="B73" s="3" t="s">
        <v>22</v>
      </c>
      <c r="C73" s="4" t="s">
        <v>50</v>
      </c>
      <c r="D73" s="18">
        <v>80000</v>
      </c>
      <c r="E73" s="18">
        <v>0</v>
      </c>
      <c r="F73" s="18">
        <v>80000</v>
      </c>
      <c r="G73" s="18">
        <v>2296</v>
      </c>
      <c r="H73" s="18">
        <v>7400.87</v>
      </c>
      <c r="I73" s="18">
        <v>2432</v>
      </c>
      <c r="J73" s="18">
        <v>25</v>
      </c>
      <c r="K73" s="18">
        <v>12153.87</v>
      </c>
      <c r="L73" s="19">
        <v>67846.13</v>
      </c>
    </row>
    <row r="74" spans="1:12" x14ac:dyDescent="0.25">
      <c r="A74" s="33" t="s">
        <v>18</v>
      </c>
      <c r="B74" s="34"/>
      <c r="C74" s="7">
        <v>1</v>
      </c>
      <c r="D74" s="22">
        <v>80000</v>
      </c>
      <c r="E74" s="22">
        <v>0</v>
      </c>
      <c r="F74" s="22">
        <v>80000</v>
      </c>
      <c r="G74" s="22">
        <v>2296</v>
      </c>
      <c r="H74" s="22">
        <v>7400.87</v>
      </c>
      <c r="I74" s="22">
        <v>2432</v>
      </c>
      <c r="J74" s="22">
        <v>25</v>
      </c>
      <c r="K74" s="22">
        <v>12153.87</v>
      </c>
      <c r="L74" s="23">
        <v>67846.13</v>
      </c>
    </row>
    <row r="75" spans="1:12" x14ac:dyDescent="0.25">
      <c r="A75" s="1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24"/>
    </row>
    <row r="76" spans="1:12" x14ac:dyDescent="0.25">
      <c r="A76" s="33" t="s">
        <v>40</v>
      </c>
      <c r="B76" s="34"/>
      <c r="C76" s="7">
        <f>SUM(C74,C69,C63)</f>
        <v>8</v>
      </c>
      <c r="D76" s="22">
        <f t="shared" ref="D76:L76" si="6">SUM(D74,D69,D63)</f>
        <v>465000</v>
      </c>
      <c r="E76" s="22">
        <f t="shared" si="6"/>
        <v>0</v>
      </c>
      <c r="F76" s="22">
        <f t="shared" si="6"/>
        <v>465000</v>
      </c>
      <c r="G76" s="22">
        <f t="shared" si="6"/>
        <v>13345.5</v>
      </c>
      <c r="H76" s="22">
        <f t="shared" si="6"/>
        <v>26618.68</v>
      </c>
      <c r="I76" s="22">
        <f t="shared" si="6"/>
        <v>14136</v>
      </c>
      <c r="J76" s="22">
        <f t="shared" si="6"/>
        <v>2900.24</v>
      </c>
      <c r="K76" s="22">
        <f t="shared" si="6"/>
        <v>57000.42</v>
      </c>
      <c r="L76" s="23">
        <f t="shared" si="6"/>
        <v>407999.57999999996</v>
      </c>
    </row>
    <row r="77" spans="1:12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x14ac:dyDescent="0.25">
      <c r="A78" s="32" t="s">
        <v>58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2" t="s">
        <v>59</v>
      </c>
      <c r="B80" s="3" t="s">
        <v>22</v>
      </c>
      <c r="C80" s="4" t="s">
        <v>64</v>
      </c>
      <c r="D80" s="18">
        <v>60000</v>
      </c>
      <c r="E80" s="18">
        <v>0</v>
      </c>
      <c r="F80" s="18">
        <v>60000</v>
      </c>
      <c r="G80" s="18">
        <v>1722</v>
      </c>
      <c r="H80" s="18">
        <v>3486.68</v>
      </c>
      <c r="I80" s="18">
        <v>1824</v>
      </c>
      <c r="J80" s="18">
        <v>20075</v>
      </c>
      <c r="K80" s="18">
        <v>27107.68</v>
      </c>
      <c r="L80" s="19">
        <v>32892.32</v>
      </c>
    </row>
    <row r="81" spans="1:12" x14ac:dyDescent="0.25">
      <c r="A81" s="15" t="s">
        <v>60</v>
      </c>
      <c r="B81" s="16" t="s">
        <v>16</v>
      </c>
      <c r="C81" s="17" t="s">
        <v>44</v>
      </c>
      <c r="D81" s="20">
        <v>62000</v>
      </c>
      <c r="E81" s="20">
        <v>0</v>
      </c>
      <c r="F81" s="20">
        <v>62000</v>
      </c>
      <c r="G81" s="20">
        <v>1779.4</v>
      </c>
      <c r="H81" s="20">
        <v>3863.04</v>
      </c>
      <c r="I81" s="20">
        <v>1884.8</v>
      </c>
      <c r="J81" s="20">
        <v>25</v>
      </c>
      <c r="K81" s="20">
        <v>7552.24</v>
      </c>
      <c r="L81" s="21">
        <v>54447.76</v>
      </c>
    </row>
    <row r="82" spans="1:12" x14ac:dyDescent="0.25">
      <c r="A82" s="15" t="s">
        <v>61</v>
      </c>
      <c r="B82" s="16" t="s">
        <v>22</v>
      </c>
      <c r="C82" s="17" t="s">
        <v>65</v>
      </c>
      <c r="D82" s="20">
        <v>30000</v>
      </c>
      <c r="E82" s="20">
        <v>0</v>
      </c>
      <c r="F82" s="20">
        <v>30000</v>
      </c>
      <c r="G82" s="20">
        <v>861</v>
      </c>
      <c r="H82" s="20">
        <v>0</v>
      </c>
      <c r="I82" s="20">
        <v>912</v>
      </c>
      <c r="J82" s="20">
        <v>6625</v>
      </c>
      <c r="K82" s="20">
        <v>8398</v>
      </c>
      <c r="L82" s="21">
        <v>21602</v>
      </c>
    </row>
    <row r="83" spans="1:12" x14ac:dyDescent="0.25">
      <c r="A83" s="15" t="s">
        <v>62</v>
      </c>
      <c r="B83" s="16" t="s">
        <v>22</v>
      </c>
      <c r="C83" s="17" t="s">
        <v>44</v>
      </c>
      <c r="D83" s="20">
        <v>70000</v>
      </c>
      <c r="E83" s="20">
        <v>0</v>
      </c>
      <c r="F83" s="20">
        <v>70000</v>
      </c>
      <c r="G83" s="20">
        <v>2009</v>
      </c>
      <c r="H83" s="20">
        <v>5368.48</v>
      </c>
      <c r="I83" s="20">
        <v>2128</v>
      </c>
      <c r="J83" s="20">
        <v>25</v>
      </c>
      <c r="K83" s="20">
        <v>9530.48</v>
      </c>
      <c r="L83" s="21">
        <v>60469.52</v>
      </c>
    </row>
    <row r="84" spans="1:12" x14ac:dyDescent="0.25">
      <c r="A84" s="15" t="s">
        <v>63</v>
      </c>
      <c r="B84" s="16" t="s">
        <v>22</v>
      </c>
      <c r="C84" s="17" t="s">
        <v>65</v>
      </c>
      <c r="D84" s="20">
        <v>30000</v>
      </c>
      <c r="E84" s="20">
        <v>0</v>
      </c>
      <c r="F84" s="20">
        <v>30000</v>
      </c>
      <c r="G84" s="20">
        <v>861</v>
      </c>
      <c r="H84" s="20">
        <v>0</v>
      </c>
      <c r="I84" s="20">
        <v>912</v>
      </c>
      <c r="J84" s="20">
        <v>10025</v>
      </c>
      <c r="K84" s="20">
        <v>11798</v>
      </c>
      <c r="L84" s="21">
        <v>18202</v>
      </c>
    </row>
    <row r="85" spans="1:12" x14ac:dyDescent="0.25">
      <c r="A85" s="33" t="s">
        <v>18</v>
      </c>
      <c r="B85" s="34"/>
      <c r="C85" s="7">
        <v>5</v>
      </c>
      <c r="D85" s="22">
        <f>SUM(D80:D84)</f>
        <v>252000</v>
      </c>
      <c r="E85" s="22">
        <f t="shared" ref="E85:L85" si="7">SUM(E80:E84)</f>
        <v>0</v>
      </c>
      <c r="F85" s="22">
        <f t="shared" si="7"/>
        <v>252000</v>
      </c>
      <c r="G85" s="22">
        <f t="shared" si="7"/>
        <v>7232.4</v>
      </c>
      <c r="H85" s="22">
        <f t="shared" si="7"/>
        <v>12718.199999999999</v>
      </c>
      <c r="I85" s="22">
        <f t="shared" si="7"/>
        <v>7660.8</v>
      </c>
      <c r="J85" s="22">
        <f t="shared" si="7"/>
        <v>36775</v>
      </c>
      <c r="K85" s="22">
        <f t="shared" si="7"/>
        <v>64386.399999999994</v>
      </c>
      <c r="L85" s="23">
        <f t="shared" si="7"/>
        <v>187613.6</v>
      </c>
    </row>
    <row r="86" spans="1:12" x14ac:dyDescent="0.25">
      <c r="A86" s="15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24"/>
    </row>
    <row r="87" spans="1:12" x14ac:dyDescent="0.25">
      <c r="A87" s="33" t="s">
        <v>40</v>
      </c>
      <c r="B87" s="34"/>
      <c r="C87" s="7">
        <v>5</v>
      </c>
      <c r="D87" s="22">
        <v>252000</v>
      </c>
      <c r="E87" s="22">
        <v>0</v>
      </c>
      <c r="F87" s="22">
        <v>252000</v>
      </c>
      <c r="G87" s="22">
        <v>7232.4</v>
      </c>
      <c r="H87" s="22">
        <v>12718.2</v>
      </c>
      <c r="I87" s="22">
        <v>7660.8</v>
      </c>
      <c r="J87" s="22">
        <v>36775</v>
      </c>
      <c r="K87" s="22">
        <v>64386.400000000001</v>
      </c>
      <c r="L87" s="23">
        <v>187613.6</v>
      </c>
    </row>
    <row r="88" spans="1:12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</row>
    <row r="95" spans="1:12" x14ac:dyDescent="0.25">
      <c r="A95" s="25" t="s">
        <v>66</v>
      </c>
      <c r="B95" s="26" t="s">
        <v>2</v>
      </c>
      <c r="C95" s="26" t="s">
        <v>1</v>
      </c>
      <c r="D95" s="27" t="s">
        <v>3</v>
      </c>
      <c r="E95" s="27" t="s">
        <v>4</v>
      </c>
      <c r="F95" s="27" t="s">
        <v>5</v>
      </c>
      <c r="G95" s="27" t="s">
        <v>6</v>
      </c>
      <c r="H95" s="27" t="s">
        <v>7</v>
      </c>
      <c r="I95" s="27" t="s">
        <v>8</v>
      </c>
      <c r="J95" s="27" t="s">
        <v>9</v>
      </c>
      <c r="K95" s="27" t="s">
        <v>10</v>
      </c>
      <c r="L95" s="27" t="s">
        <v>11</v>
      </c>
    </row>
    <row r="96" spans="1:12" x14ac:dyDescent="0.25">
      <c r="A96" s="15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24"/>
    </row>
    <row r="97" spans="1:12" x14ac:dyDescent="0.25">
      <c r="A97" s="33" t="s">
        <v>66</v>
      </c>
      <c r="B97" s="34"/>
      <c r="C97" s="28">
        <f>SUM(C42,C76,C87,C54)</f>
        <v>23</v>
      </c>
      <c r="D97" s="22">
        <f t="shared" ref="D97:L97" si="8">SUM(D42,D76,D87,D54)</f>
        <v>1340000</v>
      </c>
      <c r="E97" s="22">
        <f t="shared" si="8"/>
        <v>0</v>
      </c>
      <c r="F97" s="22">
        <f t="shared" si="8"/>
        <v>1340000</v>
      </c>
      <c r="G97" s="22">
        <f t="shared" si="8"/>
        <v>38458</v>
      </c>
      <c r="H97" s="22">
        <f t="shared" si="8"/>
        <v>87289.15</v>
      </c>
      <c r="I97" s="22">
        <f t="shared" si="8"/>
        <v>40736</v>
      </c>
      <c r="J97" s="22">
        <f t="shared" si="8"/>
        <v>53019.24</v>
      </c>
      <c r="K97" s="22">
        <f t="shared" si="8"/>
        <v>219502.38999999996</v>
      </c>
      <c r="L97" s="23">
        <f t="shared" si="8"/>
        <v>1120497.6099999999</v>
      </c>
    </row>
    <row r="98" spans="1:12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1:12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1:12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1:12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1:12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1:12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1:12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1:12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1:12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1:12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1:12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1:12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1:12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1:12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1:12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1:12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1:12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1:12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1:12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1:12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1:12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1:12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1:12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1:12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1:12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1:12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1:12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</sheetData>
  <mergeCells count="27">
    <mergeCell ref="A76:B76"/>
    <mergeCell ref="A78:L79"/>
    <mergeCell ref="A85:B85"/>
    <mergeCell ref="A87:B87"/>
    <mergeCell ref="A97:B97"/>
    <mergeCell ref="A74:B74"/>
    <mergeCell ref="A54:B54"/>
    <mergeCell ref="A65:L66"/>
    <mergeCell ref="A71:L72"/>
    <mergeCell ref="A63:B63"/>
    <mergeCell ref="A69:B69"/>
    <mergeCell ref="A56:L57"/>
    <mergeCell ref="A35:L36"/>
    <mergeCell ref="A40:B40"/>
    <mergeCell ref="A42:B42"/>
    <mergeCell ref="A49:L50"/>
    <mergeCell ref="A52:B52"/>
    <mergeCell ref="A22:B22"/>
    <mergeCell ref="A24:L25"/>
    <mergeCell ref="A27:B27"/>
    <mergeCell ref="A29:L30"/>
    <mergeCell ref="A33:B33"/>
    <mergeCell ref="A10:L11"/>
    <mergeCell ref="A9:L9"/>
    <mergeCell ref="A13:L14"/>
    <mergeCell ref="A16:B16"/>
    <mergeCell ref="A18:L19"/>
  </mergeCells>
  <pageMargins left="0.23622047244094491" right="0.23622047244094491" top="0.74803149606299213" bottom="0.74803149606299213" header="0.31496062992125984" footer="0.31496062992125984"/>
  <pageSetup paperSize="3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Ricardo Garcia</cp:lastModifiedBy>
  <cp:lastPrinted>2022-05-20T17:20:30Z</cp:lastPrinted>
  <dcterms:created xsi:type="dcterms:W3CDTF">2022-05-16T14:17:59Z</dcterms:created>
  <dcterms:modified xsi:type="dcterms:W3CDTF">2022-05-20T17:21:59Z</dcterms:modified>
</cp:coreProperties>
</file>