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 Garcia\Desktop\PORTAL TRANSPARENCIOA DOCUMENTOS\PORTAL TRANSPARENCIA 2022\ABRIL\RECURSOS HUMANOS\FORMATO EXCEL\"/>
    </mc:Choice>
  </mc:AlternateContent>
  <xr:revisionPtr revIDLastSave="0" documentId="13_ncr:1_{A4D80905-0A2C-4BA4-AE2D-919B9E19036A}" xr6:coauthVersionLast="47" xr6:coauthVersionMax="47" xr10:uidLastSave="{00000000-0000-0000-0000-000000000000}"/>
  <bookViews>
    <workbookView xWindow="-120" yWindow="-120" windowWidth="29040" windowHeight="15840" xr2:uid="{4BF2DBF4-5D69-4D1D-B375-BB078D4DF6CC}"/>
  </bookViews>
  <sheets>
    <sheet name="Hoja1" sheetId="1" r:id="rId1"/>
  </sheets>
  <definedNames>
    <definedName name="_xlnm.Print_Area" localSheetId="0">Hoja1!$A$1:$L$328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9" i="1" l="1"/>
  <c r="L315" i="1"/>
  <c r="D315" i="1"/>
  <c r="E303" i="1"/>
  <c r="E315" i="1" s="1"/>
  <c r="F303" i="1"/>
  <c r="F315" i="1" s="1"/>
  <c r="G303" i="1"/>
  <c r="G315" i="1" s="1"/>
  <c r="H303" i="1"/>
  <c r="H315" i="1" s="1"/>
  <c r="I303" i="1"/>
  <c r="I315" i="1" s="1"/>
  <c r="J303" i="1"/>
  <c r="J315" i="1" s="1"/>
  <c r="K303" i="1"/>
  <c r="K315" i="1" s="1"/>
  <c r="L303" i="1"/>
  <c r="D303" i="1"/>
  <c r="E297" i="1"/>
  <c r="F297" i="1"/>
  <c r="G297" i="1"/>
  <c r="H297" i="1"/>
  <c r="I297" i="1"/>
  <c r="J297" i="1"/>
  <c r="K297" i="1"/>
  <c r="L297" i="1"/>
  <c r="D297" i="1"/>
  <c r="E295" i="1"/>
  <c r="F295" i="1"/>
  <c r="G295" i="1"/>
  <c r="H295" i="1"/>
  <c r="I295" i="1"/>
  <c r="J295" i="1"/>
  <c r="K295" i="1"/>
  <c r="L295" i="1"/>
  <c r="D295" i="1"/>
  <c r="E279" i="1"/>
  <c r="F279" i="1"/>
  <c r="G279" i="1"/>
  <c r="G281" i="1" s="1"/>
  <c r="H279" i="1"/>
  <c r="I279" i="1"/>
  <c r="J279" i="1"/>
  <c r="J281" i="1" s="1"/>
  <c r="K279" i="1"/>
  <c r="L279" i="1"/>
  <c r="L281" i="1" s="1"/>
  <c r="D279" i="1"/>
  <c r="E216" i="1"/>
  <c r="F216" i="1"/>
  <c r="G216" i="1"/>
  <c r="H216" i="1"/>
  <c r="I216" i="1"/>
  <c r="I281" i="1" s="1"/>
  <c r="J216" i="1"/>
  <c r="K216" i="1"/>
  <c r="L216" i="1"/>
  <c r="D216" i="1"/>
  <c r="E209" i="1"/>
  <c r="F209" i="1"/>
  <c r="G209" i="1"/>
  <c r="H209" i="1"/>
  <c r="I209" i="1"/>
  <c r="J209" i="1"/>
  <c r="K209" i="1"/>
  <c r="L209" i="1"/>
  <c r="D209" i="1"/>
  <c r="D201" i="1"/>
  <c r="E201" i="1"/>
  <c r="F201" i="1"/>
  <c r="G201" i="1"/>
  <c r="H201" i="1"/>
  <c r="I201" i="1"/>
  <c r="J201" i="1"/>
  <c r="K201" i="1"/>
  <c r="L201" i="1"/>
  <c r="E178" i="1"/>
  <c r="F178" i="1"/>
  <c r="G178" i="1"/>
  <c r="H178" i="1"/>
  <c r="I178" i="1"/>
  <c r="J178" i="1"/>
  <c r="K178" i="1"/>
  <c r="L178" i="1"/>
  <c r="D178" i="1"/>
  <c r="E171" i="1"/>
  <c r="F171" i="1"/>
  <c r="G171" i="1"/>
  <c r="H171" i="1"/>
  <c r="I171" i="1"/>
  <c r="J171" i="1"/>
  <c r="K171" i="1"/>
  <c r="L171" i="1"/>
  <c r="D171" i="1"/>
  <c r="E160" i="1"/>
  <c r="F160" i="1"/>
  <c r="G160" i="1"/>
  <c r="H160" i="1"/>
  <c r="I160" i="1"/>
  <c r="J160" i="1"/>
  <c r="K160" i="1"/>
  <c r="L160" i="1"/>
  <c r="D160" i="1"/>
  <c r="E154" i="1"/>
  <c r="F154" i="1"/>
  <c r="G154" i="1"/>
  <c r="H154" i="1"/>
  <c r="I154" i="1"/>
  <c r="J154" i="1"/>
  <c r="K154" i="1"/>
  <c r="L154" i="1"/>
  <c r="D154" i="1"/>
  <c r="E147" i="1"/>
  <c r="F147" i="1"/>
  <c r="G147" i="1"/>
  <c r="H147" i="1"/>
  <c r="I147" i="1"/>
  <c r="J147" i="1"/>
  <c r="K147" i="1"/>
  <c r="L147" i="1"/>
  <c r="D147" i="1"/>
  <c r="H128" i="1"/>
  <c r="E128" i="1"/>
  <c r="F128" i="1"/>
  <c r="G128" i="1"/>
  <c r="I128" i="1"/>
  <c r="J128" i="1"/>
  <c r="K128" i="1"/>
  <c r="L128" i="1"/>
  <c r="D128" i="1"/>
  <c r="E117" i="1"/>
  <c r="F117" i="1"/>
  <c r="G117" i="1"/>
  <c r="H117" i="1"/>
  <c r="I117" i="1"/>
  <c r="J117" i="1"/>
  <c r="K117" i="1"/>
  <c r="L117" i="1"/>
  <c r="D117" i="1"/>
  <c r="E109" i="1"/>
  <c r="F109" i="1"/>
  <c r="G109" i="1"/>
  <c r="H109" i="1"/>
  <c r="I109" i="1"/>
  <c r="J109" i="1"/>
  <c r="K109" i="1"/>
  <c r="L109" i="1"/>
  <c r="D109" i="1"/>
  <c r="E90" i="1"/>
  <c r="F90" i="1"/>
  <c r="G90" i="1"/>
  <c r="H90" i="1"/>
  <c r="I90" i="1"/>
  <c r="J90" i="1"/>
  <c r="K90" i="1"/>
  <c r="L90" i="1"/>
  <c r="D90" i="1"/>
  <c r="E76" i="1"/>
  <c r="F76" i="1"/>
  <c r="G76" i="1"/>
  <c r="H76" i="1"/>
  <c r="I76" i="1"/>
  <c r="J76" i="1"/>
  <c r="K76" i="1"/>
  <c r="L76" i="1"/>
  <c r="D76" i="1"/>
  <c r="E65" i="1"/>
  <c r="F65" i="1"/>
  <c r="G65" i="1"/>
  <c r="H65" i="1"/>
  <c r="I65" i="1"/>
  <c r="J65" i="1"/>
  <c r="K65" i="1"/>
  <c r="L65" i="1"/>
  <c r="D65" i="1"/>
  <c r="E55" i="1"/>
  <c r="F55" i="1"/>
  <c r="G55" i="1"/>
  <c r="H55" i="1"/>
  <c r="I55" i="1"/>
  <c r="J55" i="1"/>
  <c r="K55" i="1"/>
  <c r="L55" i="1"/>
  <c r="D55" i="1"/>
  <c r="E43" i="1"/>
  <c r="F43" i="1"/>
  <c r="G43" i="1"/>
  <c r="H43" i="1"/>
  <c r="I43" i="1"/>
  <c r="J43" i="1"/>
  <c r="K43" i="1"/>
  <c r="L43" i="1"/>
  <c r="D43" i="1"/>
  <c r="G33" i="1"/>
  <c r="H33" i="1"/>
  <c r="I33" i="1"/>
  <c r="J33" i="1"/>
  <c r="K33" i="1"/>
  <c r="L33" i="1"/>
  <c r="F33" i="1"/>
  <c r="E33" i="1"/>
  <c r="D33" i="1"/>
  <c r="L26" i="1"/>
  <c r="K26" i="1"/>
  <c r="J26" i="1"/>
  <c r="I26" i="1"/>
  <c r="H26" i="1"/>
  <c r="G26" i="1"/>
  <c r="F26" i="1"/>
  <c r="E26" i="1"/>
  <c r="D26" i="1"/>
  <c r="L20" i="1"/>
  <c r="K20" i="1"/>
  <c r="J20" i="1"/>
  <c r="I20" i="1"/>
  <c r="H20" i="1"/>
  <c r="G20" i="1"/>
  <c r="F20" i="1"/>
  <c r="E20" i="1"/>
  <c r="D20" i="1"/>
  <c r="K281" i="1" l="1"/>
  <c r="H281" i="1"/>
  <c r="F281" i="1"/>
  <c r="D281" i="1"/>
  <c r="E281" i="1"/>
  <c r="D180" i="1"/>
  <c r="L180" i="1"/>
  <c r="H180" i="1"/>
  <c r="E180" i="1"/>
  <c r="J149" i="1"/>
  <c r="D149" i="1"/>
  <c r="D319" i="1" s="1"/>
  <c r="E149" i="1"/>
  <c r="G180" i="1"/>
  <c r="F180" i="1"/>
  <c r="F149" i="1"/>
  <c r="F319" i="1" s="1"/>
  <c r="K149" i="1"/>
  <c r="I149" i="1"/>
  <c r="K180" i="1"/>
  <c r="H149" i="1"/>
  <c r="J180" i="1"/>
  <c r="L149" i="1"/>
  <c r="G149" i="1"/>
  <c r="G319" i="1" s="1"/>
  <c r="I180" i="1"/>
  <c r="H319" i="1" l="1"/>
  <c r="J319" i="1"/>
  <c r="I319" i="1"/>
  <c r="L319" i="1"/>
  <c r="K319" i="1"/>
  <c r="E319" i="1"/>
</calcChain>
</file>

<file path=xl/sharedStrings.xml><?xml version="1.0" encoding="utf-8"?>
<sst xmlns="http://schemas.openxmlformats.org/spreadsheetml/2006/main" count="700" uniqueCount="298">
  <si>
    <t>Nombres</t>
  </si>
  <si>
    <t>Cargo</t>
  </si>
  <si>
    <t>Sexo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</si>
  <si>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</si>
  <si>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</si>
  <si>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</si>
  <si>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</si>
  <si>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</si>
  <si>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</si>
  <si>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</si>
  <si>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</si>
  <si>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</si>
  <si>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Capitulo: 0222              SubCapitulo: 01                  DAF: 01                UE: 0002                   Programa: 11                       Subprograma: 01          Proyecto: 0                 Actividad: 0002          Cuenta: 2.1.1.1.01              Fondo: 0100</t>
  </si>
  <si>
    <t>SUELDOS FIJOS CORRESPONDIENTE AL MES DE ABRIL 2022</t>
  </si>
  <si>
    <t>LISMEL GARCIA GUZMAN</t>
  </si>
  <si>
    <t>SECRETARIA  EJECUTIVA</t>
  </si>
  <si>
    <t>MONICA AGUSTINA GOMEZ VILLALONA</t>
  </si>
  <si>
    <t>DIRECTOR GENERAL</t>
  </si>
  <si>
    <t>HUMBERTO LUIS MANUEL ESPAILLAT DIAZ</t>
  </si>
  <si>
    <t>ASESOR</t>
  </si>
  <si>
    <t>DALIA MARIA DE OLEO STERLING</t>
  </si>
  <si>
    <t>ASISTENTE DEL DIRECTOR</t>
  </si>
  <si>
    <t>F</t>
  </si>
  <si>
    <t>M</t>
  </si>
  <si>
    <t xml:space="preserve"> </t>
  </si>
  <si>
    <t>Subtotal</t>
  </si>
  <si>
    <t>DIRECCIÓN GENERAL DE MINERÍA</t>
  </si>
  <si>
    <t>DEPÁRTAMENTO DE RECURSOS HUMANOS</t>
  </si>
  <si>
    <t>PETRA MARIA CRUZ ACOSTA</t>
  </si>
  <si>
    <t>MARTHA MARIA DE AZA GARCIA</t>
  </si>
  <si>
    <t>ANALISTA DE RECURSOS HUMANOS</t>
  </si>
  <si>
    <t>SECRETARIO (A)</t>
  </si>
  <si>
    <t>DEPÁRTAMENTO DE PLANIFICACIÓN Y DESARROLLO</t>
  </si>
  <si>
    <t>MARIA ANGELICA PAULINO RAMOS</t>
  </si>
  <si>
    <t>GENESIS LUNA GERMAN</t>
  </si>
  <si>
    <t>ENC. DIV. DESARROLLO INSTITUC</t>
  </si>
  <si>
    <t>INGENIERO EN FISCALIZACION</t>
  </si>
  <si>
    <t>SECRETARIA</t>
  </si>
  <si>
    <t>DEPÁRTAMENTO JURÍDICO</t>
  </si>
  <si>
    <t>ARELIS ANTONIA ARTHUR LOPEZ</t>
  </si>
  <si>
    <t>CARLA MARIELL CABRAL MENA</t>
  </si>
  <si>
    <t>CHANEL PRISCILLA FERREIRA HERNANDEZ</t>
  </si>
  <si>
    <t>PALOMA DE LOS ANGELES ALCANTARA GUI</t>
  </si>
  <si>
    <t>RAMON JOSE DIAZ PEREZ</t>
  </si>
  <si>
    <t>MENSAJERO  INTERNO</t>
  </si>
  <si>
    <t>ABOGADO (A)</t>
  </si>
  <si>
    <t>RESPONSABLE ACCESO A LA INFOR</t>
  </si>
  <si>
    <t>DIVISIÓN DE REGISTRO DE DERECHOS MINEROS</t>
  </si>
  <si>
    <t>LUCY PEÑA</t>
  </si>
  <si>
    <t>PATRICIA VIRGINIA PUMAROL PEREZ</t>
  </si>
  <si>
    <t>PORFIRIA ALTAGRACIA PEGUERO PROMETA</t>
  </si>
  <si>
    <t>CRISTIANA MARIA RAMOS CASTILLO</t>
  </si>
  <si>
    <t>ENC. REGISTRO PUBLICO DERECHO</t>
  </si>
  <si>
    <t>AUXILIAR DE REGISTRO PUBLICO</t>
  </si>
  <si>
    <t>SECCIÓN DE DOCUMENTACIÓN DE DERECHOS MINEROS</t>
  </si>
  <si>
    <t>ARGELIS RAFAEL HERNANDEZ NOVA</t>
  </si>
  <si>
    <t>AUXILIAR DE ARCHIVO DE CONCES</t>
  </si>
  <si>
    <t>MARIANELA MOLINA DEL ORBE</t>
  </si>
  <si>
    <t>YOVANYS VICTORIANO MARTE</t>
  </si>
  <si>
    <t>ALBA MARIA DE LEON SANFLE</t>
  </si>
  <si>
    <t>LEURY ULLOA DE JESUS</t>
  </si>
  <si>
    <t>FOTOCOPISTA</t>
  </si>
  <si>
    <t>DEPÁRTAMENTO TECNOLOGÍAS DE LA INFORMACIÓN Y COMUNICACIÓN</t>
  </si>
  <si>
    <t>JUAN ALBERTO VASQUEZ SANCHEZ</t>
  </si>
  <si>
    <t>JUAN RUDDY RAMIREZ FELICIANO</t>
  </si>
  <si>
    <t>MILTON DAVID FABIAN MENDOZA</t>
  </si>
  <si>
    <t>KELVIN MIGUEL SOSA COLON</t>
  </si>
  <si>
    <t>RICARDO DE JESUS GARCIA PAREDES</t>
  </si>
  <si>
    <t>RANDOLPH ARISMENDI ACOSTA GONZALEZ</t>
  </si>
  <si>
    <t>THEYDER MIGUEL MOQUETE PlÑA</t>
  </si>
  <si>
    <t>GESTOR DE REDES SOCIALES</t>
  </si>
  <si>
    <t>ENCARGADO OPTO. DE TECNOLOGIA</t>
  </si>
  <si>
    <t>ABOGADO (A) I</t>
  </si>
  <si>
    <t>SOPORTE TECNICO A USUARIOS  II</t>
  </si>
  <si>
    <t>SOPORTE TECNICO A USUARIOS I</t>
  </si>
  <si>
    <t>DEPÁRTAMENTO ADMINISTRATIVO Y FINANCIERO</t>
  </si>
  <si>
    <t>DANELSY DEL CARMEN HERNANDEZ MORA</t>
  </si>
  <si>
    <t>YDALINDA DELGADO</t>
  </si>
  <si>
    <t>EVELYN MASSIELTINEO DE LA CRUZ</t>
  </si>
  <si>
    <t>NICOLAS CASIMIRO HOLGUIN DE LA CRUZ</t>
  </si>
  <si>
    <t>RAMON ANTONIO ROBLES RODRIGUEZ</t>
  </si>
  <si>
    <t>VLADIMIR LENIN SANCHEZ LIRANZO</t>
  </si>
  <si>
    <t>FERNANDO STIWARD MATEO HERRERA</t>
  </si>
  <si>
    <t>ZAHIRA MARIE DE LOS SANTOS MOREL</t>
  </si>
  <si>
    <t>ANALISTA FINANCIERO</t>
  </si>
  <si>
    <t>RECEPCIONISTA</t>
  </si>
  <si>
    <t>ELECTRICISTA</t>
  </si>
  <si>
    <t>SUPERVISOR DE EVENTOS</t>
  </si>
  <si>
    <t>AUXILIAR  DE MANTENIMIENTO  II</t>
  </si>
  <si>
    <t>SECCIÓN DE TRANSPORTACIÓN</t>
  </si>
  <si>
    <t>ENRIQUE MONTAS MONTERO</t>
  </si>
  <si>
    <t>VICENTE EMILIANO</t>
  </si>
  <si>
    <t>FERNANDO DIPRE</t>
  </si>
  <si>
    <t>FELIPE REYES DE LA CRUZ</t>
  </si>
  <si>
    <t>HECTOR ENRIQUE MATEO ULLOA</t>
  </si>
  <si>
    <t>FELIPE TERRERO SANTANA</t>
  </si>
  <si>
    <t>FERNELIS MATOS TERRERO</t>
  </si>
  <si>
    <t>JONATAN OLIVERO MATOS</t>
  </si>
  <si>
    <t>VICTOR MANUEL LORA POLANCO</t>
  </si>
  <si>
    <t>LUIS EMILIO GONZALEZ DE LEON</t>
  </si>
  <si>
    <t>AUXILIAR DE TRANSPORTACION</t>
  </si>
  <si>
    <t>CHOFER</t>
  </si>
  <si>
    <t>PARQUEADOR</t>
  </si>
  <si>
    <t>ENCARGADO DE TRANSPORTACI ON</t>
  </si>
  <si>
    <t>SELENIA BATISTA GARCIA</t>
  </si>
  <si>
    <t>LUCILA MARIA DE LA CRUZ DE LEON</t>
  </si>
  <si>
    <t>PAOLAIVETTE BRITO DE LA CRUZ</t>
  </si>
  <si>
    <t>MANUEL DE JESUS ALCANTARA CALDERON</t>
  </si>
  <si>
    <t>TECNICO DE COMPRAS</t>
  </si>
  <si>
    <t>AUXILIARALMACEN Y SUMINISTRO</t>
  </si>
  <si>
    <t>AUXILIAR ADMINISTRATIVO I</t>
  </si>
  <si>
    <t>DIVISIÓN DE CONTABILIDAD</t>
  </si>
  <si>
    <t>ANA GISSELL CHIRENO</t>
  </si>
  <si>
    <t>CLAUDIA YESENIA REYES BAEZ</t>
  </si>
  <si>
    <t>SARDIS ESMIRNA FRIAS ALBURQUERQUE</t>
  </si>
  <si>
    <t>ALTAGRACIA ZAPATA MORILLO</t>
  </si>
  <si>
    <t>KELVIN IVAN PUJOLS GARCIA</t>
  </si>
  <si>
    <t>JAIRO ANTONIO GARO BELTRE</t>
  </si>
  <si>
    <t>RITA CRISMELY CASIA ROSARIO NUÑEZ</t>
  </si>
  <si>
    <t>CONTADORA</t>
  </si>
  <si>
    <t>ENC. DIV. CONTABILIDAD</t>
  </si>
  <si>
    <t>CONTADOR ll</t>
  </si>
  <si>
    <r>
      <t xml:space="preserve">CONTADOR </t>
    </r>
    <r>
      <rPr>
        <sz val="6.5"/>
        <color theme="1"/>
        <rFont val="Times New Roman"/>
        <family val="1"/>
      </rPr>
      <t>(A)</t>
    </r>
  </si>
  <si>
    <r>
      <t xml:space="preserve">CONTADOR </t>
    </r>
    <r>
      <rPr>
        <sz val="6.5"/>
        <color theme="1"/>
        <rFont val="Times New Roman"/>
        <family val="1"/>
      </rPr>
      <t>(A</t>
    </r>
  </si>
  <si>
    <t>SECCIÓN DE SERVICIOS GENERALES</t>
  </si>
  <si>
    <t>RAMON MARIA RODRIGUEZ GORIS</t>
  </si>
  <si>
    <t>SIMON GONZALEZ</t>
  </si>
  <si>
    <t>LUIS SANCHEZ</t>
  </si>
  <si>
    <t>ROBIN MENDEZ TAVAREZ</t>
  </si>
  <si>
    <t>REGIS PRIAMO JIMENEZ HERASME</t>
  </si>
  <si>
    <t>MILADY MENDEZ DE JESUS</t>
  </si>
  <si>
    <t>JACQUELINE CASTILLO INOJOSA</t>
  </si>
  <si>
    <t>ANGELA DE OLEO</t>
  </si>
  <si>
    <t>MARIA DE LOS ANGELES PUELLO</t>
  </si>
  <si>
    <t>EDDY GONZALEZ TRINIDAD</t>
  </si>
  <si>
    <t>ARACELY GONZALEZ GARCIA</t>
  </si>
  <si>
    <t>IVELISSE DEL CARMEN HEUREAUX ENCARN</t>
  </si>
  <si>
    <t>DAYSI IVELISSE GRULLART HERNANDEZ</t>
  </si>
  <si>
    <t>VANESSA PEÑA CORPORAN</t>
  </si>
  <si>
    <t>ROLANDO MUÑOZ MEJIA</t>
  </si>
  <si>
    <t>JACQUELINE  ODEVIA ALCANTARA  ALCANTA</t>
  </si>
  <si>
    <t>RAFAEL VIRGILIO NUÑEZ</t>
  </si>
  <si>
    <t>GREGORIA GARCIA MUÑOZ</t>
  </si>
  <si>
    <t>SILVIA NIKAULYS PEÑA SANCHEZ</t>
  </si>
  <si>
    <t>KETTY GREGORIA DE LA CRUZ PEÑA</t>
  </si>
  <si>
    <t>JONATHAN SAVIÑON BELTRE</t>
  </si>
  <si>
    <t>WILIAN ALBERTO GARCIA PEÑA</t>
  </si>
  <si>
    <t>VIGILANTE</t>
  </si>
  <si>
    <t>MAYORDOMO</t>
  </si>
  <si>
    <t>MAYORDOMO VESPERTINA</t>
  </si>
  <si>
    <t>CONSERJE</t>
  </si>
  <si>
    <t>Total por Programación</t>
  </si>
  <si>
    <t>DIRECCIÓN GENERAL DE MINERIA</t>
  </si>
  <si>
    <t>MAGNOLIA ELIZABETH SEGURA MATEO</t>
  </si>
  <si>
    <t>ASISTENTE</t>
  </si>
  <si>
    <t>DIRECCIÓN DE CATASTRO MINERO</t>
  </si>
  <si>
    <t>WILLIAM MOYA ESPINAL</t>
  </si>
  <si>
    <t>FATIMA ALMONTE GARCIA</t>
  </si>
  <si>
    <t>SUB-DIRECTOR FISC. Y FOMENTO</t>
  </si>
  <si>
    <t>ASISTENTE DEL SUB-DIRECTOR</t>
  </si>
  <si>
    <t>DEPARTAMENTO DE CARTOGRAFÍA DE CONCESIONES MINERAS</t>
  </si>
  <si>
    <t>MARIA ALTAGRACIA FLORES LORENZO</t>
  </si>
  <si>
    <t>ADRIANA GUERRA DOMINGUEZ</t>
  </si>
  <si>
    <t>EDISON ACOSTA BURGOS</t>
  </si>
  <si>
    <t>LISANDRO ANTONIO LEMBERT MEJIA</t>
  </si>
  <si>
    <t>MAURICIO CORDERO CONTRERAS</t>
  </si>
  <si>
    <t>KIRSI LUCIA PICHARDO PAULINO</t>
  </si>
  <si>
    <t>OMAR ANTONIO CALCAGNO VENTURA</t>
  </si>
  <si>
    <t>AGRIMENSOR</t>
  </si>
  <si>
    <t>AUXILIAR TOPOGRAFIA</t>
  </si>
  <si>
    <t>SECRETARIO {A)</t>
  </si>
  <si>
    <t>DEPARTAMENTO DE EVALUACIÓN DE SOLICITUDES DE CONCESIONES MINERA</t>
  </si>
  <si>
    <t>RAFAEL PEAA BATISTA</t>
  </si>
  <si>
    <t>FRANCISCO BATISTA</t>
  </si>
  <si>
    <t>ESTADISTICO</t>
  </si>
  <si>
    <t>ENCARGADO DPTO. EVALUACION</t>
  </si>
  <si>
    <t>TECNICO DEPT. DEAGREGADO</t>
  </si>
  <si>
    <t>JOAQUIN ANTONIO JOSE MEJIA DOMENETH</t>
  </si>
  <si>
    <t>DIRECCIÓN DE FISCALIZACIÓN MINERA</t>
  </si>
  <si>
    <t>DOMINGO ANTONIO AMPARO TRINIDAD</t>
  </si>
  <si>
    <t>FRANCISCA ROJAS MENDOZA</t>
  </si>
  <si>
    <t>PEDRO MENDOZA PUELLO</t>
  </si>
  <si>
    <t>JUAN YSIDRO CALDERON RAFAEL</t>
  </si>
  <si>
    <t>ANASTACIO DE LEON MARIANO</t>
  </si>
  <si>
    <t>DIRECTOR DE GESTION AMBIENTAL</t>
  </si>
  <si>
    <t>ENC. DIV. RESERVA Y RECURSOS</t>
  </si>
  <si>
    <t>CAPATAZ</t>
  </si>
  <si>
    <t>OBRERO</t>
  </si>
  <si>
    <t>PABLO RAFAEL RODRIGUEZ LUGO</t>
  </si>
  <si>
    <t>PEDRO ANTONIO CONTRERAS MUÑOZ</t>
  </si>
  <si>
    <t>ROQUE ANTONIO PEÑA HERRERA</t>
  </si>
  <si>
    <t>LILIAN ANAHAY ROMERO DOMINGUEZ</t>
  </si>
  <si>
    <t>ESTEFANY ESTHEL BELEN SANCHEZ</t>
  </si>
  <si>
    <t>SUPERVISOR DE VIVERO</t>
  </si>
  <si>
    <t>DEPARTAMENTO DE FISCALIZACIÓN DE MINAS Y PLANTAS DE BENEFICIOS</t>
  </si>
  <si>
    <t>YSLEN ORISELL HERASME MOREL</t>
  </si>
  <si>
    <t>FELIX GONZALEZ NUÑEZ</t>
  </si>
  <si>
    <t>JORGE ADALBERTO SAL.AS TREJO</t>
  </si>
  <si>
    <t>JORGE LUIS REYES REINOSO</t>
  </si>
  <si>
    <t>INGENIERO MINAS</t>
  </si>
  <si>
    <t>ANALISTA PROYECTOS</t>
  </si>
  <si>
    <t xml:space="preserve">GEOLOGO (A) I  </t>
  </si>
  <si>
    <t>DEPARTAMENTO DE AMBIENTE Y SEGURIDAD MINERA</t>
  </si>
  <si>
    <t>ANA MERCEDES ALMONTE BATISTA DE FEL</t>
  </si>
  <si>
    <t>JULIAN ANTONIO TOLENTINO CARABALLO</t>
  </si>
  <si>
    <t>SOCRATES PORFIRIO ORTIZ PEREZ</t>
  </si>
  <si>
    <t>ING. QUIMICA</t>
  </si>
  <si>
    <t>ENCARGADO OPTO. DE SEGURIDAD</t>
  </si>
  <si>
    <t>INSPECTOR DE EMBARQUES</t>
  </si>
  <si>
    <t>EUGENIO COLLADO DILONE</t>
  </si>
  <si>
    <t>LUIS EMILIO DE LOS SANTOS SOTO</t>
  </si>
  <si>
    <t>BRAUDILIO MENDEZ MATOS</t>
  </si>
  <si>
    <t>BELARMINIO DE JESUS MATITA</t>
  </si>
  <si>
    <t>LUDOVINO FERNANDEZ REYNOSO</t>
  </si>
  <si>
    <t>MITELIA LIMA JORGE</t>
  </si>
  <si>
    <t>SILVERIO REYNOSO URBANO</t>
  </si>
  <si>
    <t>JUAN MANUEL HERNANDEZ ROMERO</t>
  </si>
  <si>
    <t>MARCIAL SOSA</t>
  </si>
  <si>
    <t>JOSE LUCIA SOSA</t>
  </si>
  <si>
    <t>JOSEFA CORONADO GALVEZ</t>
  </si>
  <si>
    <t>CELIA BAUTISTA</t>
  </si>
  <si>
    <t>EULALIO BONIFACIO DE LA CRUZ</t>
  </si>
  <si>
    <t>AGUSTIN BAUTISTA MOREL</t>
  </si>
  <si>
    <t>JESUS ODALIS MENDEZ</t>
  </si>
  <si>
    <t>JOSE GARO CUEVAS</t>
  </si>
  <si>
    <t>CRISTOBALINAAMPARO BERTRAN</t>
  </si>
  <si>
    <t>FRANKLIN AUGUSTO DEL CARMEN PEREZ R</t>
  </si>
  <si>
    <t>OBRERO (A)</t>
  </si>
  <si>
    <t>GUARDABOSQUE</t>
  </si>
  <si>
    <t>INGENIERO FORESTAL</t>
  </si>
  <si>
    <t>SECCIONES DE COMPENSACIÓN AMBIENTAL</t>
  </si>
  <si>
    <t>ARISMENDI ROJAS COSTES</t>
  </si>
  <si>
    <t>GREGORIO BELEN BELEN</t>
  </si>
  <si>
    <t>JUAN FRANCISCO VASQUEZ SANCHEZ</t>
  </si>
  <si>
    <t>EUGENIO YEPEZ MARTINEZ</t>
  </si>
  <si>
    <t>SOCRATES ROSARIO</t>
  </si>
  <si>
    <t>JOSE ANTONIO BELEN BELEN</t>
  </si>
  <si>
    <t>FRANCISCO BAUTISTA GARCIA</t>
  </si>
  <si>
    <t>PEDRO ANTONIO DE LA CRUZ</t>
  </si>
  <si>
    <t>PEDRO VASQUEZ VASQUEZ</t>
  </si>
  <si>
    <t>EFRAIN CAMBERO VASQUEZ</t>
  </si>
  <si>
    <t>VICTOR MANUEL PAULINO REYES</t>
  </si>
  <si>
    <t>JOSE RAMON SUERO AMPARO</t>
  </si>
  <si>
    <t>SANTA KARINA PIMENTEL GERONIMO</t>
  </si>
  <si>
    <t>ALEXANDRA SEVERINO GALVEZ</t>
  </si>
  <si>
    <t>EDUARD DE LOS SANTOS MARTE</t>
  </si>
  <si>
    <t>ROBERTO DE LA CRUZ ROMERO</t>
  </si>
  <si>
    <t>KELVIN POLANCO ALVARADO</t>
  </si>
  <si>
    <t>JUSTO BELEN CRUZ</t>
  </si>
  <si>
    <t>YOVANNY COLLADO DIAZ</t>
  </si>
  <si>
    <t>YEISON SANCHEZ CRUZ</t>
  </si>
  <si>
    <t>NELSON MANCEBO PEREZ</t>
  </si>
  <si>
    <t>PEDRO VASQUEZ GUZMAN</t>
  </si>
  <si>
    <t>MARICEL LORA CONCEPCION</t>
  </si>
  <si>
    <t>MAURICIO LEDESMA MEDINA</t>
  </si>
  <si>
    <t>SALVADOR FLORIAN</t>
  </si>
  <si>
    <t>WILSON PEREZ PEREZ</t>
  </si>
  <si>
    <t>YEUDIS GEORGILIO SEGURA PEREZ</t>
  </si>
  <si>
    <t>APOLINAR ALMONTE GUZMAN</t>
  </si>
  <si>
    <t>ABELINO FRIAS BAUTISTA</t>
  </si>
  <si>
    <t>YSABEL ROSARIO SANCHEZ</t>
  </si>
  <si>
    <t>RAFAEL MOREL VASQUEZ</t>
  </si>
  <si>
    <t>REGINO REINOSO HEREDIA</t>
  </si>
  <si>
    <t>ALFONSO BELEN BAUTISTA</t>
  </si>
  <si>
    <t>ADRIANO HEREDIA JIMENEZ</t>
  </si>
  <si>
    <t>JOSE JORGE CORPORAN</t>
  </si>
  <si>
    <t>JOSE ALTAGRACIA VASQUEZ SANCHEZ</t>
  </si>
  <si>
    <t>LIZARDO NUÑEZ BAUTISTA</t>
  </si>
  <si>
    <t>EMELIN ISABEL NUÑEZ SANCHEZ</t>
  </si>
  <si>
    <t>ROBINSON NUÑEZ CONCEPCION</t>
  </si>
  <si>
    <t>VIDAL TERRERO CAMACHO</t>
  </si>
  <si>
    <t>CARMEN ROSA PEREZ BATISTA</t>
  </si>
  <si>
    <t>MANUEL FELIZ CUEVAS</t>
  </si>
  <si>
    <t>WILTON ISAIAS KHOURY NOVA</t>
  </si>
  <si>
    <t>NESTOR JOSE DIAZ MENDEZ</t>
  </si>
  <si>
    <t>JUAN ALMONTE MERCEDES</t>
  </si>
  <si>
    <t>ULADISLAO LORA ALMANZAR</t>
  </si>
  <si>
    <t>CARLOS EMILIO GEORGE MANZUETA</t>
  </si>
  <si>
    <t>SOBEYDA ANTONIA REGALADO BRENS</t>
  </si>
  <si>
    <t>BRUNEL COLLADO FRANCISCO</t>
  </si>
  <si>
    <t>ALEXANDER SANTOS RODRIGUEZ</t>
  </si>
  <si>
    <t>SUPERVISOR TECNICO DE APOYO</t>
  </si>
  <si>
    <t>ENC. OFICINA DE SANTIAGO</t>
  </si>
  <si>
    <t>SUBDIRECTOR {A) GENERAL</t>
  </si>
  <si>
    <t>GEOLOGO ll</t>
  </si>
  <si>
    <t>SECRETARIA EJECUTIVA</t>
  </si>
  <si>
    <t>GEOLOGO(A) I</t>
  </si>
  <si>
    <t>GEOLOGO (A) I</t>
  </si>
  <si>
    <t>DIRECTOR/A MINERIA ARTESANAL</t>
  </si>
  <si>
    <t>DIRECCIÓN PROYECTOS DE RECURSOS MINEROS</t>
  </si>
  <si>
    <t>DIVISIÓN DE FORMALIZACIÓN A LA MINERIA ARTESANAL</t>
  </si>
  <si>
    <t>HAROLD EULISES ROJAS ORTIZ</t>
  </si>
  <si>
    <t>DIRECTOR/A DE PROYECTOS DE RE</t>
  </si>
  <si>
    <t>SANTIAGO JOSE MUÑOZ TAPIA</t>
  </si>
  <si>
    <t>HAVICH ELIEZER LOPEZ TEJEDA</t>
  </si>
  <si>
    <t>DIGITADOR</t>
  </si>
  <si>
    <t>JOSE MIGUEL VERAS CARVAJAL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</si>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</sst>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5"/>
      <color theme="1"/>
      <name val="Times New Roman"/>
      <family val="1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0" fillId="0" borderId="0" xfId="0" applyNumberFormat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5" xfId="0" applyNumberFormat="1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0" fillId="0" borderId="7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/>
    <xf numFmtId="4" fontId="2" fillId="0" borderId="7" xfId="0" applyNumberFormat="1" applyFont="1" applyBorder="1" applyAlignment="1">
      <alignment horizontal="right"/>
    </xf>
    <xf numFmtId="0" fontId="0" fillId="0" borderId="8" xfId="0" applyBorder="1"/>
    <xf numFmtId="0" fontId="0" fillId="0" borderId="3" xfId="0" applyBorder="1"/>
    <xf numFmtId="4" fontId="0" fillId="0" borderId="3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2" fillId="0" borderId="7" xfId="0" applyNumberFormat="1" applyFont="1" applyBorder="1"/>
    <xf numFmtId="4" fontId="0" fillId="0" borderId="0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4" xfId="0" applyFill="1" applyBorder="1"/>
    <xf numFmtId="0" fontId="0" fillId="0" borderId="6" xfId="0" applyFill="1" applyBorder="1"/>
    <xf numFmtId="0" fontId="2" fillId="0" borderId="6" xfId="0" applyFont="1" applyBorder="1" applyAlignment="1"/>
    <xf numFmtId="0" fontId="2" fillId="0" borderId="0" xfId="0" applyFont="1" applyBorder="1" applyAlignment="1"/>
    <xf numFmtId="4" fontId="2" fillId="0" borderId="0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0" borderId="6" xfId="0" applyFont="1" applyFill="1" applyBorder="1"/>
    <xf numFmtId="0" fontId="2" fillId="0" borderId="0" xfId="0" applyFont="1" applyBorder="1" applyAlignment="1">
      <alignment horizontal="left"/>
    </xf>
    <xf numFmtId="4" fontId="0" fillId="0" borderId="2" xfId="0" applyNumberFormat="1" applyBorder="1"/>
    <xf numFmtId="4" fontId="0" fillId="0" borderId="5" xfId="0" applyNumberFormat="1" applyBorder="1"/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Border="1"/>
    <xf numFmtId="0" fontId="4" fillId="0" borderId="0" xfId="0" applyFont="1"/>
    <xf numFmtId="0" fontId="2" fillId="0" borderId="3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0" fillId="0" borderId="2" xfId="0" applyFill="1" applyBorder="1"/>
    <xf numFmtId="0" fontId="0" fillId="0" borderId="7" xfId="0" applyBorder="1"/>
    <xf numFmtId="0" fontId="0" fillId="0" borderId="9" xfId="0" applyBorder="1"/>
    <xf numFmtId="0" fontId="2" fillId="0" borderId="0" xfId="0" applyFont="1" applyBorder="1"/>
    <xf numFmtId="0" fontId="2" fillId="2" borderId="1" xfId="0" applyFont="1" applyFill="1" applyBorder="1" applyAlignment="1">
      <alignment horizontal="left"/>
    </xf>
    <xf numFmtId="0" fontId="0" fillId="0" borderId="5" xfId="0" applyBorder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829236</xdr:colOff>
      <xdr:row>0</xdr:row>
      <xdr:rowOff>33617</xdr:rowOff>
    </xdr:from>
    <xdr:to>
      <xdr:col>5</xdr:col>
      <xdr:colOff>347383</xdr:colOff>
      <xdr:row>6</xdr:row>
      <xdr:rowOff>103523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7707" y="33617"/>
          <a:ext cx="1557618" cy="1212906"/>
        </a:xfrm>
        <a:prstGeom prst="rect">
          <a:avLst/>
        </a:prstGeom>
      </xdr:spPr>
    </xdr:pic>
    <xdr:clientData/>
  </xdr:twoCellAnchor>
  <xdr:twoCellAnchor>
    <xdr:from>
      <xdr:col>0</xdr:col>
      <xdr:colOff>1855296</xdr:colOff>
      <xdr:row>320</xdr:row>
      <xdr:rowOff>107669</xdr:rowOff>
    </xdr:from>
    <xdr:to>
      <xdr:col>2</xdr:col>
      <xdr:colOff>869665</xdr:colOff>
      <xdr:row>327</xdr:row>
      <xdr:rowOff>165652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267F642-3019-881B-868B-0C956E0384C9}"/>
            </a:ext>
          </a:extLst>
        </xdr:cNvPr>
        <xdr:cNvSpPr txBox="1"/>
      </xdr:nvSpPr>
      <xdr:spPr>
        <a:xfrm>
          <a:off x="1855296" y="61117365"/>
          <a:ext cx="2112065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/>
            <a:t>Preparado por:</a:t>
          </a:r>
        </a:p>
        <a:p>
          <a:endParaRPr lang="es-DO" sz="1100"/>
        </a:p>
        <a:p>
          <a:endParaRPr lang="es-DO" sz="1100"/>
        </a:p>
        <a:p>
          <a:endParaRPr lang="es-DO" sz="1100"/>
        </a:p>
        <a:p>
          <a:endParaRPr lang="es-DO" sz="1100"/>
        </a:p>
        <a:p>
          <a:r>
            <a:rPr lang="es-DO" sz="1100" b="1"/>
            <a:t>Claudia Y. Reyes Baéz</a:t>
          </a:r>
        </a:p>
        <a:p>
          <a:r>
            <a:rPr lang="es-DO" sz="1100"/>
            <a:t>Enc. Div. Contabilidad</a:t>
          </a:r>
        </a:p>
      </xdr:txBody>
    </xdr:sp>
    <xdr:clientData/>
  </xdr:twoCellAnchor>
  <xdr:twoCellAnchor>
    <xdr:from>
      <xdr:col>3</xdr:col>
      <xdr:colOff>687470</xdr:colOff>
      <xdr:row>320</xdr:row>
      <xdr:rowOff>115952</xdr:rowOff>
    </xdr:from>
    <xdr:to>
      <xdr:col>5</xdr:col>
      <xdr:colOff>762013</xdr:colOff>
      <xdr:row>327</xdr:row>
      <xdr:rowOff>173933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75961A5-8AA4-C0B5-2452-C247B975DEA9}"/>
            </a:ext>
          </a:extLst>
        </xdr:cNvPr>
        <xdr:cNvSpPr txBox="1"/>
      </xdr:nvSpPr>
      <xdr:spPr>
        <a:xfrm>
          <a:off x="5897231" y="61125648"/>
          <a:ext cx="2112065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/>
            <a:t>Revisado por:</a:t>
          </a:r>
        </a:p>
        <a:p>
          <a:endParaRPr lang="es-DO" sz="1100"/>
        </a:p>
        <a:p>
          <a:endParaRPr lang="es-DO" sz="1100"/>
        </a:p>
        <a:p>
          <a:endParaRPr lang="es-DO" sz="1100"/>
        </a:p>
        <a:p>
          <a:endParaRPr lang="es-DO" sz="1100"/>
        </a:p>
        <a:p>
          <a:r>
            <a:rPr lang="es-DO" sz="1100" b="1"/>
            <a:t>Berkis Teresa Paulino R.</a:t>
          </a:r>
        </a:p>
        <a:p>
          <a:r>
            <a:rPr lang="es-DO" sz="1100"/>
            <a:t>Enc. Depto.</a:t>
          </a:r>
          <a:r>
            <a:rPr lang="es-DO" sz="1100" baseline="0"/>
            <a:t> Administrativo</a:t>
          </a:r>
          <a:endParaRPr lang="es-DO" sz="1100"/>
        </a:p>
      </xdr:txBody>
    </xdr:sp>
    <xdr:clientData/>
  </xdr:twoCellAnchor>
  <xdr:twoCellAnchor>
    <xdr:from>
      <xdr:col>8</xdr:col>
      <xdr:colOff>66260</xdr:colOff>
      <xdr:row>320</xdr:row>
      <xdr:rowOff>107670</xdr:rowOff>
    </xdr:from>
    <xdr:to>
      <xdr:col>10</xdr:col>
      <xdr:colOff>538368</xdr:colOff>
      <xdr:row>327</xdr:row>
      <xdr:rowOff>157369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29DDE96-F643-0D7C-124A-A72F127B58E9}"/>
            </a:ext>
          </a:extLst>
        </xdr:cNvPr>
        <xdr:cNvSpPr txBox="1"/>
      </xdr:nvSpPr>
      <xdr:spPr>
        <a:xfrm>
          <a:off x="10137912" y="61117366"/>
          <a:ext cx="2112065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/>
            <a:t>Aprobado por:</a:t>
          </a:r>
        </a:p>
        <a:p>
          <a:endParaRPr lang="es-DO" sz="1100"/>
        </a:p>
        <a:p>
          <a:endParaRPr lang="es-DO" sz="1100"/>
        </a:p>
        <a:p>
          <a:endParaRPr lang="es-DO" sz="1100"/>
        </a:p>
        <a:p>
          <a:endParaRPr lang="es-DO" sz="1100"/>
        </a:p>
        <a:p>
          <a:r>
            <a:rPr lang="es-DO" sz="1100" b="1"/>
            <a:t>Rolando Muñoz Mejía</a:t>
          </a:r>
        </a:p>
        <a:p>
          <a:r>
            <a:rPr lang="es-DO" sz="11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dimension ref="A7:L1048576"/>
  <sheetViews>
    <sheetView tabSelected="1" topLeftCell="A84" zoomScale="70" zoomScaleNormal="70" workbookViewId="0">
      <selection activeCell="L336" sqref="L336"/>
    </sheetView>
  </sheetViews>
  <sheetFormatPr baseColWidth="10" defaultRowHeight="15" x14ac:dyDescent="0.25"/>
  <cols>
    <col min="1" max="1" width="40.7109375" customWidth="1"/>
    <col min="2" max="2" width="5.7109375" customWidth="1"/>
    <col min="3" max="3" width="31.7109375" customWidth="1"/>
    <col min="4" max="4" width="17.42578125" customWidth="1"/>
    <col min="5" max="5" width="13.140625" customWidth="1"/>
    <col min="6" max="6" width="15.28515625" customWidth="1"/>
    <col min="7" max="7" width="12.7109375" customWidth="1"/>
    <col min="8" max="8" width="14.42578125" customWidth="1"/>
    <col min="9" max="9" width="12" customWidth="1"/>
    <col min="10" max="10" width="12.5703125" customWidth="1"/>
    <col min="11" max="11" width="14" customWidth="1"/>
    <col min="12" max="12" width="16.85546875" customWidth="1"/>
  </cols>
  <sheetData>
    <row r="7" spans="1:12" ht="9.75" customHeight="1" x14ac:dyDescent="0.25"/>
    <row r="8" spans="1:12" ht="63.75" hidden="1" customHeight="1" x14ac:dyDescent="0.25"/>
    <row r="9" spans="1:12" ht="48" customHeight="1" x14ac:dyDescent="0.25">
      <c r="A9" s="70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25">
      <c r="A10" s="69" t="s">
        <v>12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2.25" customHeight="1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x14ac:dyDescent="0.25">
      <c r="A12" s="28" t="s">
        <v>0</v>
      </c>
      <c r="B12" s="28" t="s">
        <v>2</v>
      </c>
      <c r="C12" s="28" t="s">
        <v>1</v>
      </c>
      <c r="D12" s="29" t="s">
        <v>3</v>
      </c>
      <c r="E12" s="29" t="s">
        <v>4</v>
      </c>
      <c r="F12" s="29" t="s">
        <v>5</v>
      </c>
      <c r="G12" s="29" t="s">
        <v>6</v>
      </c>
      <c r="H12" s="29" t="s">
        <v>7</v>
      </c>
      <c r="I12" s="29" t="s">
        <v>8</v>
      </c>
      <c r="J12" s="29" t="s">
        <v>9</v>
      </c>
      <c r="K12" s="29" t="s">
        <v>10</v>
      </c>
      <c r="L12" s="29" t="s">
        <v>11</v>
      </c>
    </row>
    <row r="13" spans="1:12" x14ac:dyDescent="0.25">
      <c r="A13" s="68" t="s">
        <v>26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2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x14ac:dyDescent="0.25">
      <c r="A15" s="2" t="s">
        <v>14</v>
      </c>
      <c r="B15" s="3" t="s">
        <v>22</v>
      </c>
      <c r="C15" s="4" t="s">
        <v>15</v>
      </c>
      <c r="D15" s="21">
        <v>50000</v>
      </c>
      <c r="E15" s="21">
        <v>0</v>
      </c>
      <c r="F15" s="21">
        <v>50000</v>
      </c>
      <c r="G15" s="21">
        <v>1435</v>
      </c>
      <c r="H15" s="21">
        <v>1854</v>
      </c>
      <c r="I15" s="21">
        <v>1520</v>
      </c>
      <c r="J15" s="21">
        <v>14218.67</v>
      </c>
      <c r="K15" s="21">
        <v>19027.669999999998</v>
      </c>
      <c r="L15" s="5">
        <v>30972.33</v>
      </c>
    </row>
    <row r="16" spans="1:12" x14ac:dyDescent="0.25">
      <c r="A16" s="6" t="s">
        <v>16</v>
      </c>
      <c r="B16" s="7" t="s">
        <v>22</v>
      </c>
      <c r="C16" s="8" t="s">
        <v>15</v>
      </c>
      <c r="D16" s="20">
        <v>50000</v>
      </c>
      <c r="E16" s="20">
        <v>0</v>
      </c>
      <c r="F16" s="20">
        <v>50000</v>
      </c>
      <c r="G16" s="20">
        <v>1435</v>
      </c>
      <c r="H16" s="20">
        <v>1651.48</v>
      </c>
      <c r="I16" s="20">
        <v>1520</v>
      </c>
      <c r="J16" s="20">
        <v>3387.12</v>
      </c>
      <c r="K16" s="20">
        <v>7993.6</v>
      </c>
      <c r="L16" s="10">
        <v>42006.400000000001</v>
      </c>
    </row>
    <row r="17" spans="1:12" x14ac:dyDescent="0.25">
      <c r="A17" s="6" t="s">
        <v>139</v>
      </c>
      <c r="B17" s="7" t="s">
        <v>23</v>
      </c>
      <c r="C17" s="8" t="s">
        <v>17</v>
      </c>
      <c r="D17" s="20">
        <v>245000</v>
      </c>
      <c r="E17" s="20">
        <v>0</v>
      </c>
      <c r="F17" s="20">
        <v>245000</v>
      </c>
      <c r="G17" s="20">
        <v>7031.5</v>
      </c>
      <c r="H17" s="20">
        <v>46501.51</v>
      </c>
      <c r="I17" s="20">
        <v>4943.8</v>
      </c>
      <c r="J17" s="20">
        <v>21375.119999999999</v>
      </c>
      <c r="K17" s="20">
        <v>79851.929999999993</v>
      </c>
      <c r="L17" s="10">
        <v>165148.07</v>
      </c>
    </row>
    <row r="18" spans="1:12" x14ac:dyDescent="0.25">
      <c r="A18" s="6" t="s">
        <v>18</v>
      </c>
      <c r="B18" s="7" t="s">
        <v>23</v>
      </c>
      <c r="C18" s="8" t="s">
        <v>19</v>
      </c>
      <c r="D18" s="20">
        <v>80000</v>
      </c>
      <c r="E18" s="20">
        <v>0</v>
      </c>
      <c r="F18" s="20">
        <v>80000</v>
      </c>
      <c r="G18" s="20">
        <v>2296</v>
      </c>
      <c r="H18" s="20">
        <v>7400.87</v>
      </c>
      <c r="I18" s="20">
        <v>2432</v>
      </c>
      <c r="J18" s="20">
        <v>12370.96</v>
      </c>
      <c r="K18" s="20">
        <v>24499.83</v>
      </c>
      <c r="L18" s="10">
        <v>55500.17</v>
      </c>
    </row>
    <row r="19" spans="1:12" x14ac:dyDescent="0.25">
      <c r="A19" s="6" t="s">
        <v>20</v>
      </c>
      <c r="B19" s="7" t="s">
        <v>22</v>
      </c>
      <c r="C19" s="8" t="s">
        <v>21</v>
      </c>
      <c r="D19" s="20">
        <v>75000</v>
      </c>
      <c r="E19" s="20">
        <v>0</v>
      </c>
      <c r="F19" s="20">
        <v>75000</v>
      </c>
      <c r="G19" s="20">
        <v>2152.5</v>
      </c>
      <c r="H19" s="20">
        <v>6039.35</v>
      </c>
      <c r="I19" s="20">
        <v>2280</v>
      </c>
      <c r="J19" s="20">
        <v>12085.12</v>
      </c>
      <c r="K19" s="20">
        <v>22556.97</v>
      </c>
      <c r="L19" s="10">
        <v>52443.03</v>
      </c>
    </row>
    <row r="20" spans="1:12" x14ac:dyDescent="0.25">
      <c r="A20" s="58" t="s">
        <v>25</v>
      </c>
      <c r="B20" s="59"/>
      <c r="C20" s="11">
        <v>5</v>
      </c>
      <c r="D20" s="27">
        <f>SUM(D15,D16,D17,D18,D19)</f>
        <v>500000</v>
      </c>
      <c r="E20" s="27">
        <f>SUM(E15,E16,E17,E18,E19)</f>
        <v>0</v>
      </c>
      <c r="F20" s="27">
        <f t="shared" ref="F20:K20" si="0">SUM(F15:F19)</f>
        <v>500000</v>
      </c>
      <c r="G20" s="27">
        <f t="shared" si="0"/>
        <v>14350</v>
      </c>
      <c r="H20" s="27">
        <f t="shared" si="0"/>
        <v>63447.210000000006</v>
      </c>
      <c r="I20" s="27">
        <f t="shared" si="0"/>
        <v>12695.8</v>
      </c>
      <c r="J20" s="27">
        <f t="shared" si="0"/>
        <v>63436.990000000005</v>
      </c>
      <c r="K20" s="27">
        <f t="shared" si="0"/>
        <v>153929.99999999997</v>
      </c>
      <c r="L20" s="13">
        <f>SUM(L15,L16,L17,L18,L19)</f>
        <v>346070</v>
      </c>
    </row>
    <row r="21" spans="1:12" x14ac:dyDescent="0.25">
      <c r="A21" s="14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7"/>
    </row>
    <row r="22" spans="1:12" x14ac:dyDescent="0.25">
      <c r="A22" s="68" t="s">
        <v>27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x14ac:dyDescent="0.25">
      <c r="A24" s="2" t="s">
        <v>28</v>
      </c>
      <c r="B24" s="3" t="s">
        <v>22</v>
      </c>
      <c r="C24" s="4" t="s">
        <v>30</v>
      </c>
      <c r="D24" s="21">
        <v>65110</v>
      </c>
      <c r="E24" s="21">
        <v>0</v>
      </c>
      <c r="F24" s="21">
        <v>65110</v>
      </c>
      <c r="G24" s="21">
        <v>1868.66</v>
      </c>
      <c r="H24" s="21">
        <v>4178.25</v>
      </c>
      <c r="I24" s="21">
        <v>1979.34</v>
      </c>
      <c r="J24" s="21">
        <v>9940.1200000000008</v>
      </c>
      <c r="K24" s="21">
        <v>17966.37</v>
      </c>
      <c r="L24" s="5">
        <v>47143.63</v>
      </c>
    </row>
    <row r="25" spans="1:12" x14ac:dyDescent="0.25">
      <c r="A25" s="6" t="s">
        <v>29</v>
      </c>
      <c r="B25" s="7" t="s">
        <v>22</v>
      </c>
      <c r="C25" s="8" t="s">
        <v>31</v>
      </c>
      <c r="D25" s="20">
        <v>30000</v>
      </c>
      <c r="E25" s="20">
        <v>0</v>
      </c>
      <c r="F25" s="20">
        <v>30000</v>
      </c>
      <c r="G25" s="20">
        <v>861</v>
      </c>
      <c r="H25" s="20">
        <v>0</v>
      </c>
      <c r="I25" s="20">
        <v>912</v>
      </c>
      <c r="J25" s="20">
        <v>625</v>
      </c>
      <c r="K25" s="20">
        <v>2398</v>
      </c>
      <c r="L25" s="10">
        <v>27602</v>
      </c>
    </row>
    <row r="26" spans="1:12" x14ac:dyDescent="0.25">
      <c r="A26" s="58" t="s">
        <v>25</v>
      </c>
      <c r="B26" s="59"/>
      <c r="C26" s="11">
        <v>2</v>
      </c>
      <c r="D26" s="27">
        <f t="shared" ref="D26:L26" si="1">SUM(D24,D25)</f>
        <v>95110</v>
      </c>
      <c r="E26" s="27">
        <f t="shared" si="1"/>
        <v>0</v>
      </c>
      <c r="F26" s="27">
        <f t="shared" si="1"/>
        <v>95110</v>
      </c>
      <c r="G26" s="27">
        <f t="shared" si="1"/>
        <v>2729.66</v>
      </c>
      <c r="H26" s="27">
        <f t="shared" si="1"/>
        <v>4178.25</v>
      </c>
      <c r="I26" s="27">
        <f t="shared" si="1"/>
        <v>2891.34</v>
      </c>
      <c r="J26" s="27">
        <f t="shared" si="1"/>
        <v>10565.12</v>
      </c>
      <c r="K26" s="27">
        <f t="shared" si="1"/>
        <v>20364.37</v>
      </c>
      <c r="L26" s="13">
        <f t="shared" si="1"/>
        <v>74745.63</v>
      </c>
    </row>
    <row r="27" spans="1:12" x14ac:dyDescent="0.25">
      <c r="A27" s="14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7"/>
    </row>
    <row r="28" spans="1:12" x14ac:dyDescent="0.25">
      <c r="A28" s="68" t="s">
        <v>32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x14ac:dyDescent="0.25">
      <c r="A30" s="2" t="s">
        <v>140</v>
      </c>
      <c r="B30" s="3" t="s">
        <v>22</v>
      </c>
      <c r="C30" s="4" t="s">
        <v>35</v>
      </c>
      <c r="D30" s="21">
        <v>75000</v>
      </c>
      <c r="E30" s="21">
        <v>0</v>
      </c>
      <c r="F30" s="21">
        <v>75000</v>
      </c>
      <c r="G30" s="21">
        <v>2152.5</v>
      </c>
      <c r="H30" s="21">
        <v>5769.33</v>
      </c>
      <c r="I30" s="21">
        <v>2280</v>
      </c>
      <c r="J30" s="21">
        <v>10497.24</v>
      </c>
      <c r="K30" s="21">
        <v>20699.07</v>
      </c>
      <c r="L30" s="5">
        <v>54300.93</v>
      </c>
    </row>
    <row r="31" spans="1:12" x14ac:dyDescent="0.25">
      <c r="A31" s="6" t="s">
        <v>33</v>
      </c>
      <c r="B31" s="7" t="s">
        <v>22</v>
      </c>
      <c r="C31" s="8" t="s">
        <v>36</v>
      </c>
      <c r="D31" s="20">
        <v>75000</v>
      </c>
      <c r="E31" s="20">
        <v>0</v>
      </c>
      <c r="F31" s="20">
        <v>75000</v>
      </c>
      <c r="G31" s="20">
        <v>2152.5</v>
      </c>
      <c r="H31" s="20">
        <v>6039.35</v>
      </c>
      <c r="I31" s="20">
        <v>2280</v>
      </c>
      <c r="J31" s="20">
        <v>54413.17</v>
      </c>
      <c r="K31" s="20">
        <v>64885.02</v>
      </c>
      <c r="L31" s="10">
        <v>10114.98</v>
      </c>
    </row>
    <row r="32" spans="1:12" x14ac:dyDescent="0.25">
      <c r="A32" s="6" t="s">
        <v>34</v>
      </c>
      <c r="B32" s="7" t="s">
        <v>22</v>
      </c>
      <c r="C32" s="8" t="s">
        <v>37</v>
      </c>
      <c r="D32" s="20">
        <v>26000</v>
      </c>
      <c r="E32" s="20">
        <v>0</v>
      </c>
      <c r="F32" s="20">
        <v>26000</v>
      </c>
      <c r="G32" s="20">
        <v>746.2</v>
      </c>
      <c r="H32" s="20">
        <v>0</v>
      </c>
      <c r="I32" s="20">
        <v>790.4</v>
      </c>
      <c r="J32" s="20">
        <v>2125</v>
      </c>
      <c r="K32" s="20">
        <v>3661.6</v>
      </c>
      <c r="L32" s="10">
        <v>22338.400000000001</v>
      </c>
    </row>
    <row r="33" spans="1:12" x14ac:dyDescent="0.25">
      <c r="A33" s="58" t="s">
        <v>25</v>
      </c>
      <c r="B33" s="59"/>
      <c r="C33" s="11">
        <v>3</v>
      </c>
      <c r="D33" s="27">
        <f>SUM(D30,D31,D32)</f>
        <v>176000</v>
      </c>
      <c r="E33" s="27">
        <f>SUM(E30,E31,E32)</f>
        <v>0</v>
      </c>
      <c r="F33" s="27">
        <f>SUM(F30,F31,F32)</f>
        <v>176000</v>
      </c>
      <c r="G33" s="27">
        <f>SUM(G30,G31,G32)</f>
        <v>5051.2</v>
      </c>
      <c r="H33" s="27">
        <f t="shared" ref="H33:L33" si="2">SUM(H30,H31,H32)</f>
        <v>11808.68</v>
      </c>
      <c r="I33" s="27">
        <f t="shared" si="2"/>
        <v>5350.4</v>
      </c>
      <c r="J33" s="27">
        <f t="shared" si="2"/>
        <v>67035.41</v>
      </c>
      <c r="K33" s="27">
        <f t="shared" si="2"/>
        <v>89245.69</v>
      </c>
      <c r="L33" s="13">
        <f t="shared" si="2"/>
        <v>86754.31</v>
      </c>
    </row>
    <row r="34" spans="1:12" x14ac:dyDescent="0.25">
      <c r="A34" s="14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7"/>
    </row>
    <row r="35" spans="1:12" x14ac:dyDescent="0.25">
      <c r="A35" s="68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x14ac:dyDescent="0.25">
      <c r="A37" s="23" t="s">
        <v>39</v>
      </c>
      <c r="B37" s="3" t="s">
        <v>22</v>
      </c>
      <c r="C37" s="4" t="s">
        <v>15</v>
      </c>
      <c r="D37" s="21">
        <v>42000</v>
      </c>
      <c r="E37" s="21">
        <v>0</v>
      </c>
      <c r="F37" s="21">
        <v>42000</v>
      </c>
      <c r="G37" s="21">
        <v>1205.4000000000001</v>
      </c>
      <c r="H37" s="21">
        <v>522.4</v>
      </c>
      <c r="I37" s="21">
        <v>1276.8</v>
      </c>
      <c r="J37" s="21">
        <v>17193.12</v>
      </c>
      <c r="K37" s="21">
        <v>20197.72</v>
      </c>
      <c r="L37" s="5">
        <v>21802.28</v>
      </c>
    </row>
    <row r="38" spans="1:12" x14ac:dyDescent="0.25">
      <c r="A38" s="30" t="s">
        <v>141</v>
      </c>
      <c r="B38" s="7" t="s">
        <v>23</v>
      </c>
      <c r="C38" s="8" t="s">
        <v>44</v>
      </c>
      <c r="D38" s="20">
        <v>11893.83</v>
      </c>
      <c r="E38" s="20">
        <v>0</v>
      </c>
      <c r="F38" s="20">
        <v>11893.83</v>
      </c>
      <c r="G38" s="20">
        <v>341.35</v>
      </c>
      <c r="H38" s="20">
        <v>0</v>
      </c>
      <c r="I38" s="20">
        <v>361.57</v>
      </c>
      <c r="J38" s="20">
        <v>25</v>
      </c>
      <c r="K38" s="20">
        <v>727.92</v>
      </c>
      <c r="L38" s="10">
        <v>11165.91</v>
      </c>
    </row>
    <row r="39" spans="1:12" x14ac:dyDescent="0.25">
      <c r="A39" s="24" t="s">
        <v>40</v>
      </c>
      <c r="B39" s="7" t="s">
        <v>22</v>
      </c>
      <c r="C39" s="8" t="s">
        <v>45</v>
      </c>
      <c r="D39" s="20">
        <v>65420</v>
      </c>
      <c r="E39" s="20">
        <v>0</v>
      </c>
      <c r="F39" s="20">
        <v>65420</v>
      </c>
      <c r="G39" s="20">
        <v>1877.55</v>
      </c>
      <c r="H39" s="20">
        <v>4506.6099999999997</v>
      </c>
      <c r="I39" s="20">
        <v>1988.77</v>
      </c>
      <c r="J39" s="20">
        <v>843</v>
      </c>
      <c r="K39" s="20">
        <v>9215.93</v>
      </c>
      <c r="L39" s="10">
        <v>56204.07</v>
      </c>
    </row>
    <row r="40" spans="1:12" x14ac:dyDescent="0.25">
      <c r="A40" s="24" t="s">
        <v>41</v>
      </c>
      <c r="B40" s="7" t="s">
        <v>22</v>
      </c>
      <c r="C40" s="8" t="s">
        <v>46</v>
      </c>
      <c r="D40" s="20">
        <v>65000</v>
      </c>
      <c r="E40" s="20">
        <v>0</v>
      </c>
      <c r="F40" s="20">
        <v>65000</v>
      </c>
      <c r="G40" s="20">
        <v>1865.5</v>
      </c>
      <c r="H40" s="20">
        <v>4427.58</v>
      </c>
      <c r="I40" s="20">
        <v>1976</v>
      </c>
      <c r="J40" s="20">
        <v>125</v>
      </c>
      <c r="K40" s="20">
        <v>8394.08</v>
      </c>
      <c r="L40" s="10">
        <v>56605.919999999998</v>
      </c>
    </row>
    <row r="41" spans="1:12" x14ac:dyDescent="0.25">
      <c r="A41" s="24" t="s">
        <v>42</v>
      </c>
      <c r="B41" s="7" t="s">
        <v>22</v>
      </c>
      <c r="C41" s="8" t="s">
        <v>45</v>
      </c>
      <c r="D41" s="20">
        <v>64000</v>
      </c>
      <c r="E41" s="20">
        <v>0</v>
      </c>
      <c r="F41" s="20">
        <v>64000</v>
      </c>
      <c r="G41" s="20">
        <v>1836.8</v>
      </c>
      <c r="H41" s="20">
        <v>4239.3999999999996</v>
      </c>
      <c r="I41" s="20">
        <v>1945.6</v>
      </c>
      <c r="J41" s="20">
        <v>125</v>
      </c>
      <c r="K41" s="20">
        <v>8146.8</v>
      </c>
      <c r="L41" s="10">
        <v>55853.2</v>
      </c>
    </row>
    <row r="42" spans="1:12" x14ac:dyDescent="0.25">
      <c r="A42" s="24" t="s">
        <v>43</v>
      </c>
      <c r="B42" s="7" t="s">
        <v>23</v>
      </c>
      <c r="C42" s="8" t="s">
        <v>72</v>
      </c>
      <c r="D42" s="20">
        <v>55000</v>
      </c>
      <c r="E42" s="20">
        <v>0</v>
      </c>
      <c r="F42" s="20">
        <v>55000</v>
      </c>
      <c r="G42" s="20">
        <v>1578.5</v>
      </c>
      <c r="H42" s="20">
        <v>2559.6799999999998</v>
      </c>
      <c r="I42" s="20">
        <v>1672</v>
      </c>
      <c r="J42" s="20">
        <v>125</v>
      </c>
      <c r="K42" s="20">
        <v>5935.18</v>
      </c>
      <c r="L42" s="10">
        <v>49064.82</v>
      </c>
    </row>
    <row r="43" spans="1:12" x14ac:dyDescent="0.25">
      <c r="A43" s="58" t="s">
        <v>25</v>
      </c>
      <c r="B43" s="59"/>
      <c r="C43" s="11">
        <v>6</v>
      </c>
      <c r="D43" s="27">
        <f>SUM(D37:D42)</f>
        <v>303313.83</v>
      </c>
      <c r="E43" s="27">
        <f t="shared" ref="E43:L43" si="3">SUM(E37:E42)</f>
        <v>0</v>
      </c>
      <c r="F43" s="27">
        <f t="shared" si="3"/>
        <v>303313.83</v>
      </c>
      <c r="G43" s="27">
        <f t="shared" si="3"/>
        <v>8705.1</v>
      </c>
      <c r="H43" s="27">
        <f t="shared" si="3"/>
        <v>16255.67</v>
      </c>
      <c r="I43" s="27">
        <f t="shared" si="3"/>
        <v>9220.74</v>
      </c>
      <c r="J43" s="27">
        <f t="shared" si="3"/>
        <v>18436.12</v>
      </c>
      <c r="K43" s="27">
        <f t="shared" si="3"/>
        <v>52617.630000000005</v>
      </c>
      <c r="L43" s="13">
        <f t="shared" si="3"/>
        <v>250696.2</v>
      </c>
    </row>
    <row r="44" spans="1:12" x14ac:dyDescent="0.25">
      <c r="A44" s="14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7"/>
    </row>
    <row r="45" spans="1:12" x14ac:dyDescent="0.25"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D47" s="1"/>
      <c r="E47" s="1"/>
      <c r="F47" s="1"/>
      <c r="G47" s="1"/>
      <c r="H47" s="1"/>
      <c r="I47" s="1"/>
      <c r="J47" s="1"/>
      <c r="K47" s="1"/>
      <c r="L47" s="1"/>
    </row>
    <row r="48" spans="1:12" ht="18.75" customHeight="1" x14ac:dyDescent="0.25">
      <c r="A48" s="28" t="s">
        <v>0</v>
      </c>
      <c r="B48" s="28" t="s">
        <v>2</v>
      </c>
      <c r="C48" s="28" t="s">
        <v>1</v>
      </c>
      <c r="D48" s="29" t="s">
        <v>3</v>
      </c>
      <c r="E48" s="29" t="s">
        <v>4</v>
      </c>
      <c r="F48" s="29" t="s">
        <v>5</v>
      </c>
      <c r="G48" s="29" t="s">
        <v>6</v>
      </c>
      <c r="H48" s="29" t="s">
        <v>7</v>
      </c>
      <c r="I48" s="29" t="s">
        <v>8</v>
      </c>
      <c r="J48" s="29" t="s">
        <v>9</v>
      </c>
      <c r="K48" s="29" t="s">
        <v>10</v>
      </c>
      <c r="L48" s="29" t="s">
        <v>11</v>
      </c>
    </row>
    <row r="49" spans="1:12" x14ac:dyDescent="0.25">
      <c r="A49" s="68" t="s">
        <v>47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x14ac:dyDescent="0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x14ac:dyDescent="0.25">
      <c r="A51" s="2" t="s">
        <v>48</v>
      </c>
      <c r="B51" s="7" t="s">
        <v>22</v>
      </c>
      <c r="C51" s="4" t="s">
        <v>45</v>
      </c>
      <c r="D51" s="21">
        <v>65000</v>
      </c>
      <c r="E51" s="21">
        <v>0</v>
      </c>
      <c r="F51" s="21">
        <v>65000</v>
      </c>
      <c r="G51" s="21">
        <v>1865.5</v>
      </c>
      <c r="H51" s="21">
        <v>4427.58</v>
      </c>
      <c r="I51" s="21">
        <v>1976</v>
      </c>
      <c r="J51" s="21">
        <v>6379</v>
      </c>
      <c r="K51" s="21">
        <v>14648.08</v>
      </c>
      <c r="L51" s="5">
        <v>50351.92</v>
      </c>
    </row>
    <row r="52" spans="1:12" x14ac:dyDescent="0.25">
      <c r="A52" s="6" t="s">
        <v>49</v>
      </c>
      <c r="B52" s="7" t="s">
        <v>22</v>
      </c>
      <c r="C52" s="8" t="s">
        <v>52</v>
      </c>
      <c r="D52" s="20">
        <v>88000</v>
      </c>
      <c r="E52" s="20">
        <v>0</v>
      </c>
      <c r="F52" s="20">
        <v>88000</v>
      </c>
      <c r="G52" s="20">
        <v>2525.6</v>
      </c>
      <c r="H52" s="20">
        <v>8945.14</v>
      </c>
      <c r="I52" s="20">
        <v>2675.2</v>
      </c>
      <c r="J52" s="20">
        <v>1375.12</v>
      </c>
      <c r="K52" s="20">
        <v>15521.06</v>
      </c>
      <c r="L52" s="10">
        <v>72478.94</v>
      </c>
    </row>
    <row r="53" spans="1:12" x14ac:dyDescent="0.25">
      <c r="A53" s="6" t="s">
        <v>50</v>
      </c>
      <c r="B53" s="7" t="s">
        <v>22</v>
      </c>
      <c r="C53" s="8" t="s">
        <v>53</v>
      </c>
      <c r="D53" s="20">
        <v>38500</v>
      </c>
      <c r="E53" s="20">
        <v>0</v>
      </c>
      <c r="F53" s="20">
        <v>38500</v>
      </c>
      <c r="G53" s="20">
        <v>1104.95</v>
      </c>
      <c r="H53" s="20">
        <v>0</v>
      </c>
      <c r="I53" s="20">
        <v>1170.4000000000001</v>
      </c>
      <c r="J53" s="20">
        <v>12747.24</v>
      </c>
      <c r="K53" s="20">
        <v>15022.59</v>
      </c>
      <c r="L53" s="10">
        <v>23477.41</v>
      </c>
    </row>
    <row r="54" spans="1:12" x14ac:dyDescent="0.25">
      <c r="A54" s="6" t="s">
        <v>51</v>
      </c>
      <c r="B54" s="7" t="s">
        <v>22</v>
      </c>
      <c r="C54" s="8" t="s">
        <v>45</v>
      </c>
      <c r="D54" s="20">
        <v>85000</v>
      </c>
      <c r="E54" s="20">
        <v>0</v>
      </c>
      <c r="F54" s="20">
        <v>85000</v>
      </c>
      <c r="G54" s="20">
        <v>2439.5</v>
      </c>
      <c r="H54" s="20">
        <v>8576.99</v>
      </c>
      <c r="I54" s="20">
        <v>2584</v>
      </c>
      <c r="J54" s="20">
        <v>25</v>
      </c>
      <c r="K54" s="20">
        <v>13625.49</v>
      </c>
      <c r="L54" s="10">
        <v>71374.509999999995</v>
      </c>
    </row>
    <row r="55" spans="1:12" x14ac:dyDescent="0.25">
      <c r="A55" s="58" t="s">
        <v>25</v>
      </c>
      <c r="B55" s="59"/>
      <c r="C55" s="11">
        <v>4</v>
      </c>
      <c r="D55" s="27">
        <f>SUM(D51:D54)</f>
        <v>276500</v>
      </c>
      <c r="E55" s="27">
        <f t="shared" ref="E55:L55" si="4">SUM(E51:E54)</f>
        <v>0</v>
      </c>
      <c r="F55" s="27">
        <f t="shared" si="4"/>
        <v>276500</v>
      </c>
      <c r="G55" s="27">
        <f t="shared" si="4"/>
        <v>7935.55</v>
      </c>
      <c r="H55" s="27">
        <f t="shared" si="4"/>
        <v>21949.71</v>
      </c>
      <c r="I55" s="27">
        <f t="shared" si="4"/>
        <v>8405.6</v>
      </c>
      <c r="J55" s="27">
        <f t="shared" si="4"/>
        <v>20526.36</v>
      </c>
      <c r="K55" s="27">
        <f t="shared" si="4"/>
        <v>58817.219999999994</v>
      </c>
      <c r="L55" s="13">
        <f t="shared" si="4"/>
        <v>217682.77999999997</v>
      </c>
    </row>
    <row r="56" spans="1:12" x14ac:dyDescent="0.25">
      <c r="A56" s="14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7"/>
    </row>
    <row r="57" spans="1:12" x14ac:dyDescent="0.25">
      <c r="A57" s="68" t="s">
        <v>54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1:12" x14ac:dyDescent="0.2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1:12" x14ac:dyDescent="0.25">
      <c r="A59" s="2" t="s">
        <v>55</v>
      </c>
      <c r="B59" s="3" t="s">
        <v>23</v>
      </c>
      <c r="C59" s="4" t="s">
        <v>56</v>
      </c>
      <c r="D59" s="21">
        <v>28000</v>
      </c>
      <c r="E59" s="21">
        <v>0</v>
      </c>
      <c r="F59" s="21">
        <v>28000</v>
      </c>
      <c r="G59" s="21">
        <v>803.6</v>
      </c>
      <c r="H59" s="21">
        <v>0</v>
      </c>
      <c r="I59" s="21">
        <v>851.2</v>
      </c>
      <c r="J59" s="21">
        <v>9862.0300000000007</v>
      </c>
      <c r="K59" s="21">
        <v>11516.83</v>
      </c>
      <c r="L59" s="5">
        <v>16483.169999999998</v>
      </c>
    </row>
    <row r="60" spans="1:12" x14ac:dyDescent="0.25">
      <c r="A60" s="6" t="s">
        <v>57</v>
      </c>
      <c r="B60" s="7" t="s">
        <v>22</v>
      </c>
      <c r="C60" s="8" t="s">
        <v>56</v>
      </c>
      <c r="D60" s="20">
        <v>30000</v>
      </c>
      <c r="E60" s="20">
        <v>0</v>
      </c>
      <c r="F60" s="20">
        <v>30000</v>
      </c>
      <c r="G60" s="20">
        <v>861</v>
      </c>
      <c r="H60" s="20">
        <v>0</v>
      </c>
      <c r="I60" s="20">
        <v>912</v>
      </c>
      <c r="J60" s="20">
        <v>1225</v>
      </c>
      <c r="K60" s="20">
        <v>2998</v>
      </c>
      <c r="L60" s="10">
        <v>27002</v>
      </c>
    </row>
    <row r="61" spans="1:12" x14ac:dyDescent="0.25">
      <c r="A61" s="6" t="s">
        <v>142</v>
      </c>
      <c r="B61" s="7" t="s">
        <v>22</v>
      </c>
      <c r="C61" s="8" t="s">
        <v>56</v>
      </c>
      <c r="D61" s="20">
        <v>30000</v>
      </c>
      <c r="E61" s="20">
        <v>0</v>
      </c>
      <c r="F61" s="20">
        <v>30000</v>
      </c>
      <c r="G61" s="20">
        <v>861</v>
      </c>
      <c r="H61" s="20">
        <v>0</v>
      </c>
      <c r="I61" s="20">
        <v>912</v>
      </c>
      <c r="J61" s="20">
        <v>6480.98</v>
      </c>
      <c r="K61" s="20">
        <v>8253.98</v>
      </c>
      <c r="L61" s="10">
        <v>21746.02</v>
      </c>
    </row>
    <row r="62" spans="1:12" x14ac:dyDescent="0.25">
      <c r="A62" s="6" t="s">
        <v>58</v>
      </c>
      <c r="B62" s="7" t="s">
        <v>23</v>
      </c>
      <c r="C62" s="8" t="s">
        <v>61</v>
      </c>
      <c r="D62" s="20">
        <v>16632</v>
      </c>
      <c r="E62" s="20">
        <v>0</v>
      </c>
      <c r="F62" s="20">
        <v>16632</v>
      </c>
      <c r="G62" s="20">
        <v>477.34</v>
      </c>
      <c r="H62" s="20">
        <v>0</v>
      </c>
      <c r="I62" s="20">
        <v>505.61</v>
      </c>
      <c r="J62" s="20">
        <v>2675</v>
      </c>
      <c r="K62" s="20">
        <v>3657.95</v>
      </c>
      <c r="L62" s="10">
        <v>12974.05</v>
      </c>
    </row>
    <row r="63" spans="1:12" x14ac:dyDescent="0.25">
      <c r="A63" s="6" t="s">
        <v>59</v>
      </c>
      <c r="B63" s="7" t="s">
        <v>22</v>
      </c>
      <c r="C63" s="8" t="s">
        <v>56</v>
      </c>
      <c r="D63" s="20">
        <v>30000</v>
      </c>
      <c r="E63" s="20">
        <v>0</v>
      </c>
      <c r="F63" s="20">
        <v>30000</v>
      </c>
      <c r="G63" s="20">
        <v>861</v>
      </c>
      <c r="H63" s="20">
        <v>0</v>
      </c>
      <c r="I63" s="20">
        <v>912</v>
      </c>
      <c r="J63" s="20">
        <v>7028.12</v>
      </c>
      <c r="K63" s="20">
        <v>8801.1200000000008</v>
      </c>
      <c r="L63" s="10">
        <v>21198.880000000001</v>
      </c>
    </row>
    <row r="64" spans="1:12" x14ac:dyDescent="0.25">
      <c r="A64" s="6" t="s">
        <v>60</v>
      </c>
      <c r="B64" s="7" t="s">
        <v>23</v>
      </c>
      <c r="C64" s="8" t="s">
        <v>56</v>
      </c>
      <c r="D64" s="20">
        <v>27000</v>
      </c>
      <c r="E64" s="20">
        <v>0</v>
      </c>
      <c r="F64" s="20">
        <v>27000</v>
      </c>
      <c r="G64" s="20">
        <v>774.9</v>
      </c>
      <c r="H64" s="20">
        <v>0</v>
      </c>
      <c r="I64" s="20">
        <v>820.8</v>
      </c>
      <c r="J64" s="20">
        <v>25</v>
      </c>
      <c r="K64" s="20">
        <v>1620.7</v>
      </c>
      <c r="L64" s="10">
        <v>25379.3</v>
      </c>
    </row>
    <row r="65" spans="1:12" x14ac:dyDescent="0.25">
      <c r="A65" s="56" t="s">
        <v>25</v>
      </c>
      <c r="B65" s="57"/>
      <c r="C65" s="11">
        <v>6</v>
      </c>
      <c r="D65" s="27">
        <f>SUM(D59,D60,D61,D62,D63,D64)</f>
        <v>161632</v>
      </c>
      <c r="E65" s="27">
        <f t="shared" ref="E65:L65" si="5">SUM(E59,E60,E61,E62,E63,E64)</f>
        <v>0</v>
      </c>
      <c r="F65" s="27">
        <f t="shared" si="5"/>
        <v>161632</v>
      </c>
      <c r="G65" s="27">
        <f t="shared" si="5"/>
        <v>4638.84</v>
      </c>
      <c r="H65" s="27">
        <f t="shared" si="5"/>
        <v>0</v>
      </c>
      <c r="I65" s="27">
        <f t="shared" si="5"/>
        <v>4913.6099999999997</v>
      </c>
      <c r="J65" s="27">
        <f t="shared" si="5"/>
        <v>27296.13</v>
      </c>
      <c r="K65" s="27">
        <f t="shared" si="5"/>
        <v>36848.579999999994</v>
      </c>
      <c r="L65" s="27">
        <f t="shared" si="5"/>
        <v>124783.42000000001</v>
      </c>
    </row>
    <row r="66" spans="1:12" x14ac:dyDescent="0.25">
      <c r="A66" s="14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7"/>
    </row>
    <row r="67" spans="1:12" x14ac:dyDescent="0.25">
      <c r="A67" s="68" t="s">
        <v>62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1:12" x14ac:dyDescent="0.2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1:12" x14ac:dyDescent="0.25">
      <c r="A69" s="2" t="s">
        <v>63</v>
      </c>
      <c r="B69" s="3" t="s">
        <v>23</v>
      </c>
      <c r="C69" s="4" t="s">
        <v>70</v>
      </c>
      <c r="D69" s="21">
        <v>35000</v>
      </c>
      <c r="E69" s="21">
        <v>0</v>
      </c>
      <c r="F69" s="21">
        <v>35000</v>
      </c>
      <c r="G69" s="21">
        <v>1004.5</v>
      </c>
      <c r="H69" s="21">
        <v>0</v>
      </c>
      <c r="I69" s="21">
        <v>1064</v>
      </c>
      <c r="J69" s="21">
        <v>4025</v>
      </c>
      <c r="K69" s="21">
        <v>6093.5</v>
      </c>
      <c r="L69" s="5">
        <v>28906.5</v>
      </c>
    </row>
    <row r="70" spans="1:12" x14ac:dyDescent="0.25">
      <c r="A70" s="6" t="s">
        <v>64</v>
      </c>
      <c r="B70" s="7" t="s">
        <v>23</v>
      </c>
      <c r="C70" s="8" t="s">
        <v>73</v>
      </c>
      <c r="D70" s="20">
        <v>37000</v>
      </c>
      <c r="E70" s="20">
        <v>0</v>
      </c>
      <c r="F70" s="20">
        <v>37000</v>
      </c>
      <c r="G70" s="20">
        <v>1061.9000000000001</v>
      </c>
      <c r="H70" s="20">
        <v>19.25</v>
      </c>
      <c r="I70" s="20">
        <v>1124.8</v>
      </c>
      <c r="J70" s="20">
        <v>2125</v>
      </c>
      <c r="K70" s="20">
        <v>4330.95</v>
      </c>
      <c r="L70" s="10">
        <v>32669.05</v>
      </c>
    </row>
    <row r="71" spans="1:12" x14ac:dyDescent="0.25">
      <c r="A71" s="6" t="s">
        <v>69</v>
      </c>
      <c r="B71" s="7" t="s">
        <v>23</v>
      </c>
      <c r="C71" s="8" t="s">
        <v>71</v>
      </c>
      <c r="D71" s="20">
        <v>100000</v>
      </c>
      <c r="E71" s="20">
        <v>0</v>
      </c>
      <c r="F71" s="20">
        <v>100000</v>
      </c>
      <c r="G71" s="20">
        <v>2870</v>
      </c>
      <c r="H71" s="20">
        <v>11209.86</v>
      </c>
      <c r="I71" s="20">
        <v>3040</v>
      </c>
      <c r="J71" s="20">
        <v>2325</v>
      </c>
      <c r="K71" s="20">
        <v>19444.86</v>
      </c>
      <c r="L71" s="10">
        <v>80555.14</v>
      </c>
    </row>
    <row r="72" spans="1:12" x14ac:dyDescent="0.25">
      <c r="A72" s="6" t="s">
        <v>65</v>
      </c>
      <c r="B72" s="7" t="s">
        <v>23</v>
      </c>
      <c r="C72" s="8" t="s">
        <v>74</v>
      </c>
      <c r="D72" s="20">
        <v>45000</v>
      </c>
      <c r="E72" s="20">
        <v>0</v>
      </c>
      <c r="F72" s="20">
        <v>45000</v>
      </c>
      <c r="G72" s="20">
        <v>1291.5</v>
      </c>
      <c r="H72" s="20">
        <v>540.77</v>
      </c>
      <c r="I72" s="20">
        <v>1368</v>
      </c>
      <c r="J72" s="20">
        <v>4775.3599999999997</v>
      </c>
      <c r="K72" s="20">
        <v>7975.63</v>
      </c>
      <c r="L72" s="10">
        <v>37024.370000000003</v>
      </c>
    </row>
    <row r="73" spans="1:12" x14ac:dyDescent="0.25">
      <c r="A73" s="6" t="s">
        <v>66</v>
      </c>
      <c r="B73" s="7" t="s">
        <v>23</v>
      </c>
      <c r="C73" s="8" t="s">
        <v>74</v>
      </c>
      <c r="D73" s="20">
        <v>40000</v>
      </c>
      <c r="E73" s="20">
        <v>0</v>
      </c>
      <c r="F73" s="20">
        <v>40000</v>
      </c>
      <c r="G73" s="20">
        <v>1148</v>
      </c>
      <c r="H73" s="20">
        <v>442.65</v>
      </c>
      <c r="I73" s="20">
        <v>1216</v>
      </c>
      <c r="J73" s="20">
        <v>125</v>
      </c>
      <c r="K73" s="20">
        <v>2931.65</v>
      </c>
      <c r="L73" s="10">
        <v>37068.35</v>
      </c>
    </row>
    <row r="74" spans="1:12" x14ac:dyDescent="0.25">
      <c r="A74" s="6" t="s">
        <v>67</v>
      </c>
      <c r="B74" s="7" t="s">
        <v>23</v>
      </c>
      <c r="C74" s="8" t="s">
        <v>70</v>
      </c>
      <c r="D74" s="20">
        <v>36000</v>
      </c>
      <c r="E74" s="20">
        <v>0</v>
      </c>
      <c r="F74" s="20">
        <v>36000</v>
      </c>
      <c r="G74" s="20">
        <v>1033.2</v>
      </c>
      <c r="H74" s="20">
        <v>0</v>
      </c>
      <c r="I74" s="20">
        <v>1094.4000000000001</v>
      </c>
      <c r="J74" s="20">
        <v>25</v>
      </c>
      <c r="K74" s="20">
        <v>2152.6</v>
      </c>
      <c r="L74" s="10">
        <v>33847.4</v>
      </c>
    </row>
    <row r="75" spans="1:12" x14ac:dyDescent="0.25">
      <c r="A75" s="6" t="s">
        <v>68</v>
      </c>
      <c r="B75" s="7" t="s">
        <v>23</v>
      </c>
      <c r="C75" s="8" t="s">
        <v>70</v>
      </c>
      <c r="D75" s="20">
        <v>35000</v>
      </c>
      <c r="E75" s="20">
        <v>0</v>
      </c>
      <c r="F75" s="20">
        <v>35000</v>
      </c>
      <c r="G75" s="20">
        <v>1004.5</v>
      </c>
      <c r="H75" s="20">
        <v>0</v>
      </c>
      <c r="I75" s="20">
        <v>1064</v>
      </c>
      <c r="J75" s="20">
        <v>25</v>
      </c>
      <c r="K75" s="20">
        <v>2093.5</v>
      </c>
      <c r="L75" s="10">
        <v>32906.5</v>
      </c>
    </row>
    <row r="76" spans="1:12" x14ac:dyDescent="0.25">
      <c r="A76" s="56" t="s">
        <v>25</v>
      </c>
      <c r="B76" s="57"/>
      <c r="C76" s="11">
        <v>7</v>
      </c>
      <c r="D76" s="27">
        <f>SUM(D69:D75)</f>
        <v>328000</v>
      </c>
      <c r="E76" s="27">
        <f t="shared" ref="E76:L76" si="6">SUM(E69:E75)</f>
        <v>0</v>
      </c>
      <c r="F76" s="27">
        <f t="shared" si="6"/>
        <v>328000</v>
      </c>
      <c r="G76" s="27">
        <f t="shared" si="6"/>
        <v>9413.6</v>
      </c>
      <c r="H76" s="27">
        <f t="shared" si="6"/>
        <v>12212.53</v>
      </c>
      <c r="I76" s="27">
        <f t="shared" si="6"/>
        <v>9971.2000000000007</v>
      </c>
      <c r="J76" s="27">
        <f t="shared" si="6"/>
        <v>13425.36</v>
      </c>
      <c r="K76" s="27">
        <f t="shared" si="6"/>
        <v>45022.69</v>
      </c>
      <c r="L76" s="13">
        <f t="shared" si="6"/>
        <v>282977.31</v>
      </c>
    </row>
    <row r="77" spans="1:12" x14ac:dyDescent="0.25">
      <c r="A77" s="14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7"/>
    </row>
    <row r="78" spans="1:12" x14ac:dyDescent="0.25">
      <c r="A78" s="68" t="s">
        <v>75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1:12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1:12" x14ac:dyDescent="0.25">
      <c r="A80" s="2" t="s">
        <v>144</v>
      </c>
      <c r="B80" s="3" t="s">
        <v>22</v>
      </c>
      <c r="C80" s="4" t="s">
        <v>84</v>
      </c>
      <c r="D80" s="21">
        <v>60000</v>
      </c>
      <c r="E80" s="21">
        <v>0</v>
      </c>
      <c r="F80" s="21">
        <v>60000</v>
      </c>
      <c r="G80" s="21">
        <v>1722</v>
      </c>
      <c r="H80" s="21">
        <v>3486.68</v>
      </c>
      <c r="I80" s="21">
        <v>1824</v>
      </c>
      <c r="J80" s="21">
        <v>1025</v>
      </c>
      <c r="K80" s="21">
        <v>8057.68</v>
      </c>
      <c r="L80" s="5">
        <v>51942.32</v>
      </c>
    </row>
    <row r="81" spans="1:12" x14ac:dyDescent="0.25">
      <c r="A81" s="6" t="s">
        <v>76</v>
      </c>
      <c r="B81" s="7" t="s">
        <v>22</v>
      </c>
      <c r="C81" s="8" t="s">
        <v>85</v>
      </c>
      <c r="D81" s="20">
        <v>30000</v>
      </c>
      <c r="E81" s="20">
        <v>0</v>
      </c>
      <c r="F81" s="20">
        <v>30000</v>
      </c>
      <c r="G81" s="20">
        <v>861</v>
      </c>
      <c r="H81" s="20">
        <v>0</v>
      </c>
      <c r="I81" s="20">
        <v>912</v>
      </c>
      <c r="J81" s="20">
        <v>625</v>
      </c>
      <c r="K81" s="20">
        <v>2398</v>
      </c>
      <c r="L81" s="10">
        <v>27602</v>
      </c>
    </row>
    <row r="82" spans="1:12" x14ac:dyDescent="0.25">
      <c r="A82" s="6" t="s">
        <v>77</v>
      </c>
      <c r="B82" s="7" t="s">
        <v>22</v>
      </c>
      <c r="C82" s="8" t="s">
        <v>85</v>
      </c>
      <c r="D82" s="20">
        <v>30000</v>
      </c>
      <c r="E82" s="20">
        <v>0</v>
      </c>
      <c r="F82" s="20">
        <v>30000</v>
      </c>
      <c r="G82" s="20">
        <v>861</v>
      </c>
      <c r="H82" s="20">
        <v>0</v>
      </c>
      <c r="I82" s="20">
        <v>912</v>
      </c>
      <c r="J82" s="20">
        <v>3478.47</v>
      </c>
      <c r="K82" s="20">
        <v>5251.47</v>
      </c>
      <c r="L82" s="10">
        <v>24748.53</v>
      </c>
    </row>
    <row r="83" spans="1:12" x14ac:dyDescent="0.25">
      <c r="A83" s="6" t="s">
        <v>78</v>
      </c>
      <c r="B83" s="7" t="s">
        <v>22</v>
      </c>
      <c r="C83" s="8" t="s">
        <v>31</v>
      </c>
      <c r="D83" s="20">
        <v>38000</v>
      </c>
      <c r="E83" s="20">
        <v>0</v>
      </c>
      <c r="F83" s="20">
        <v>38000</v>
      </c>
      <c r="G83" s="20">
        <v>1090.5999999999999</v>
      </c>
      <c r="H83" s="20">
        <v>0</v>
      </c>
      <c r="I83" s="20">
        <v>1155.2</v>
      </c>
      <c r="J83" s="20">
        <v>3475.12</v>
      </c>
      <c r="K83" s="20">
        <v>5720.92</v>
      </c>
      <c r="L83" s="10">
        <v>32279.08</v>
      </c>
    </row>
    <row r="84" spans="1:12" x14ac:dyDescent="0.25">
      <c r="A84" s="6" t="s">
        <v>79</v>
      </c>
      <c r="B84" s="7" t="s">
        <v>23</v>
      </c>
      <c r="C84" s="8" t="s">
        <v>88</v>
      </c>
      <c r="D84" s="20">
        <v>29000</v>
      </c>
      <c r="E84" s="20">
        <v>0</v>
      </c>
      <c r="F84" s="20">
        <v>29000</v>
      </c>
      <c r="G84" s="20">
        <v>832.3</v>
      </c>
      <c r="H84" s="20">
        <v>0</v>
      </c>
      <c r="I84" s="20">
        <v>881.6</v>
      </c>
      <c r="J84" s="20">
        <v>25</v>
      </c>
      <c r="K84" s="20">
        <v>1738.9</v>
      </c>
      <c r="L84" s="10">
        <v>27261.1</v>
      </c>
    </row>
    <row r="85" spans="1:12" x14ac:dyDescent="0.25">
      <c r="A85" s="6" t="s">
        <v>143</v>
      </c>
      <c r="B85" s="7" t="s">
        <v>22</v>
      </c>
      <c r="C85" s="8" t="s">
        <v>37</v>
      </c>
      <c r="D85" s="20">
        <v>36000</v>
      </c>
      <c r="E85" s="20">
        <v>0</v>
      </c>
      <c r="F85" s="20">
        <v>36000</v>
      </c>
      <c r="G85" s="20">
        <v>1033.2</v>
      </c>
      <c r="H85" s="20">
        <v>0</v>
      </c>
      <c r="I85" s="20">
        <v>1094.4000000000001</v>
      </c>
      <c r="J85" s="20">
        <v>25</v>
      </c>
      <c r="K85" s="20">
        <v>2152.6</v>
      </c>
      <c r="L85" s="10">
        <v>33847.4</v>
      </c>
    </row>
    <row r="86" spans="1:12" x14ac:dyDescent="0.25">
      <c r="A86" s="6" t="s">
        <v>80</v>
      </c>
      <c r="B86" s="7" t="s">
        <v>23</v>
      </c>
      <c r="C86" s="8" t="s">
        <v>88</v>
      </c>
      <c r="D86" s="20">
        <v>25000</v>
      </c>
      <c r="E86" s="20">
        <v>0</v>
      </c>
      <c r="F86" s="20">
        <v>25000</v>
      </c>
      <c r="G86" s="20">
        <v>717.5</v>
      </c>
      <c r="H86" s="20">
        <v>0</v>
      </c>
      <c r="I86" s="20">
        <v>760</v>
      </c>
      <c r="J86" s="20">
        <v>1025</v>
      </c>
      <c r="K86" s="20">
        <v>2502.5</v>
      </c>
      <c r="L86" s="10">
        <v>22497.5</v>
      </c>
    </row>
    <row r="87" spans="1:12" x14ac:dyDescent="0.25">
      <c r="A87" s="6" t="s">
        <v>81</v>
      </c>
      <c r="B87" s="7" t="s">
        <v>23</v>
      </c>
      <c r="C87" s="8" t="s">
        <v>86</v>
      </c>
      <c r="D87" s="20">
        <v>40000</v>
      </c>
      <c r="E87" s="20">
        <v>0</v>
      </c>
      <c r="F87" s="20">
        <v>40000</v>
      </c>
      <c r="G87" s="20">
        <v>1148</v>
      </c>
      <c r="H87" s="20">
        <v>442.65</v>
      </c>
      <c r="I87" s="20">
        <v>1216</v>
      </c>
      <c r="J87" s="20">
        <v>25</v>
      </c>
      <c r="K87" s="20">
        <v>2831.65</v>
      </c>
      <c r="L87" s="10">
        <v>37168.35</v>
      </c>
    </row>
    <row r="88" spans="1:12" x14ac:dyDescent="0.25">
      <c r="A88" s="6" t="s">
        <v>82</v>
      </c>
      <c r="B88" s="7" t="s">
        <v>23</v>
      </c>
      <c r="C88" s="8" t="s">
        <v>88</v>
      </c>
      <c r="D88" s="20">
        <v>24000</v>
      </c>
      <c r="E88" s="20">
        <v>0</v>
      </c>
      <c r="F88" s="20">
        <v>24000</v>
      </c>
      <c r="G88" s="20">
        <v>688.8</v>
      </c>
      <c r="H88" s="20">
        <v>0</v>
      </c>
      <c r="I88" s="20">
        <v>729.6</v>
      </c>
      <c r="J88" s="20">
        <v>25</v>
      </c>
      <c r="K88" s="20">
        <v>1443.4</v>
      </c>
      <c r="L88" s="10">
        <v>22556.6</v>
      </c>
    </row>
    <row r="89" spans="1:12" x14ac:dyDescent="0.25">
      <c r="A89" s="6" t="s">
        <v>83</v>
      </c>
      <c r="B89" s="7" t="s">
        <v>22</v>
      </c>
      <c r="C89" s="8" t="s">
        <v>87</v>
      </c>
      <c r="D89" s="20">
        <v>20000</v>
      </c>
      <c r="E89" s="20">
        <v>0</v>
      </c>
      <c r="F89" s="20">
        <v>20000</v>
      </c>
      <c r="G89" s="20">
        <v>574</v>
      </c>
      <c r="H89" s="20">
        <v>0</v>
      </c>
      <c r="I89" s="20">
        <v>608</v>
      </c>
      <c r="J89" s="20">
        <v>25</v>
      </c>
      <c r="K89" s="20">
        <v>1207</v>
      </c>
      <c r="L89" s="10">
        <v>18793</v>
      </c>
    </row>
    <row r="90" spans="1:12" x14ac:dyDescent="0.25">
      <c r="A90" s="56" t="s">
        <v>25</v>
      </c>
      <c r="B90" s="57"/>
      <c r="C90" s="11">
        <v>10</v>
      </c>
      <c r="D90" s="27">
        <f>SUM(D80:D89)</f>
        <v>332000</v>
      </c>
      <c r="E90" s="27">
        <f t="shared" ref="E90:L90" si="7">SUM(E80:E89)</f>
        <v>0</v>
      </c>
      <c r="F90" s="27">
        <f t="shared" si="7"/>
        <v>332000</v>
      </c>
      <c r="G90" s="27">
        <f t="shared" si="7"/>
        <v>9528.4</v>
      </c>
      <c r="H90" s="27">
        <f t="shared" si="7"/>
        <v>3929.33</v>
      </c>
      <c r="I90" s="27">
        <f t="shared" si="7"/>
        <v>10092.800000000001</v>
      </c>
      <c r="J90" s="27">
        <f t="shared" si="7"/>
        <v>9753.59</v>
      </c>
      <c r="K90" s="27">
        <f t="shared" si="7"/>
        <v>33304.120000000003</v>
      </c>
      <c r="L90" s="13">
        <f t="shared" si="7"/>
        <v>298695.88</v>
      </c>
    </row>
    <row r="91" spans="1:12" x14ac:dyDescent="0.25">
      <c r="A91" s="14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7"/>
    </row>
    <row r="92" spans="1:12" x14ac:dyDescent="0.25"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28" t="s">
        <v>0</v>
      </c>
      <c r="B94" s="28" t="s">
        <v>2</v>
      </c>
      <c r="C94" s="28" t="s">
        <v>1</v>
      </c>
      <c r="D94" s="29" t="s">
        <v>3</v>
      </c>
      <c r="E94" s="29" t="s">
        <v>4</v>
      </c>
      <c r="F94" s="29" t="s">
        <v>5</v>
      </c>
      <c r="G94" s="29" t="s">
        <v>6</v>
      </c>
      <c r="H94" s="29" t="s">
        <v>7</v>
      </c>
      <c r="I94" s="29" t="s">
        <v>8</v>
      </c>
      <c r="J94" s="29" t="s">
        <v>9</v>
      </c>
      <c r="K94" s="29" t="s">
        <v>10</v>
      </c>
      <c r="L94" s="29" t="s">
        <v>11</v>
      </c>
    </row>
    <row r="95" spans="1:12" x14ac:dyDescent="0.25">
      <c r="A95" s="68" t="s">
        <v>89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1:12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1:12" x14ac:dyDescent="0.25">
      <c r="A97" s="2" t="s">
        <v>90</v>
      </c>
      <c r="B97" s="3" t="s">
        <v>23</v>
      </c>
      <c r="C97" s="4" t="s">
        <v>100</v>
      </c>
      <c r="D97" s="21">
        <v>38185</v>
      </c>
      <c r="E97" s="21">
        <v>0</v>
      </c>
      <c r="F97" s="21">
        <v>38185</v>
      </c>
      <c r="G97" s="21">
        <v>1095.9100000000001</v>
      </c>
      <c r="H97" s="21">
        <v>186.49</v>
      </c>
      <c r="I97" s="21">
        <v>1160.82</v>
      </c>
      <c r="J97" s="21">
        <v>16667.150000000001</v>
      </c>
      <c r="K97" s="21">
        <v>19110.37</v>
      </c>
      <c r="L97" s="5">
        <v>19074.63</v>
      </c>
    </row>
    <row r="98" spans="1:12" x14ac:dyDescent="0.25">
      <c r="A98" s="6" t="s">
        <v>91</v>
      </c>
      <c r="B98" s="7" t="s">
        <v>23</v>
      </c>
      <c r="C98" s="8" t="s">
        <v>101</v>
      </c>
      <c r="D98" s="20">
        <v>27000</v>
      </c>
      <c r="E98" s="20">
        <v>0</v>
      </c>
      <c r="F98" s="20">
        <v>27000</v>
      </c>
      <c r="G98" s="20">
        <v>774.9</v>
      </c>
      <c r="H98" s="20">
        <v>0</v>
      </c>
      <c r="I98" s="20">
        <v>820.8</v>
      </c>
      <c r="J98" s="20">
        <v>225</v>
      </c>
      <c r="K98" s="20">
        <v>1820.7</v>
      </c>
      <c r="L98" s="10">
        <v>25179.3</v>
      </c>
    </row>
    <row r="99" spans="1:12" x14ac:dyDescent="0.25">
      <c r="A99" s="6" t="s">
        <v>92</v>
      </c>
      <c r="B99" s="7" t="s">
        <v>23</v>
      </c>
      <c r="C99" s="8" t="s">
        <v>102</v>
      </c>
      <c r="D99" s="20">
        <v>25000</v>
      </c>
      <c r="E99" s="20">
        <v>0</v>
      </c>
      <c r="F99" s="20">
        <v>25000</v>
      </c>
      <c r="G99" s="20">
        <v>717.5</v>
      </c>
      <c r="H99" s="20">
        <v>0</v>
      </c>
      <c r="I99" s="20">
        <v>760</v>
      </c>
      <c r="J99" s="20">
        <v>11593.28</v>
      </c>
      <c r="K99" s="20">
        <v>13070.78</v>
      </c>
      <c r="L99" s="10">
        <v>11929.22</v>
      </c>
    </row>
    <row r="100" spans="1:12" x14ac:dyDescent="0.25">
      <c r="A100" s="6" t="s">
        <v>93</v>
      </c>
      <c r="B100" s="7" t="s">
        <v>23</v>
      </c>
      <c r="C100" s="8" t="s">
        <v>100</v>
      </c>
      <c r="D100" s="20">
        <v>36665</v>
      </c>
      <c r="E100" s="20">
        <v>0</v>
      </c>
      <c r="F100" s="20">
        <v>36665</v>
      </c>
      <c r="G100" s="20">
        <v>1052.29</v>
      </c>
      <c r="H100" s="20">
        <v>0</v>
      </c>
      <c r="I100" s="20">
        <v>1114.6199999999999</v>
      </c>
      <c r="J100" s="20">
        <v>5125</v>
      </c>
      <c r="K100" s="20">
        <v>7291.91</v>
      </c>
      <c r="L100" s="10">
        <v>29373.09</v>
      </c>
    </row>
    <row r="101" spans="1:12" x14ac:dyDescent="0.25">
      <c r="A101" s="6" t="s">
        <v>94</v>
      </c>
      <c r="B101" s="7" t="s">
        <v>23</v>
      </c>
      <c r="C101" s="8" t="s">
        <v>101</v>
      </c>
      <c r="D101" s="20">
        <v>25900</v>
      </c>
      <c r="E101" s="20">
        <v>0</v>
      </c>
      <c r="F101" s="20">
        <v>25900</v>
      </c>
      <c r="G101" s="20">
        <v>743.33</v>
      </c>
      <c r="H101" s="20">
        <v>0</v>
      </c>
      <c r="I101" s="20">
        <v>787.36</v>
      </c>
      <c r="J101" s="20">
        <v>7391.44</v>
      </c>
      <c r="K101" s="20">
        <v>8922.1299999999992</v>
      </c>
      <c r="L101" s="10">
        <v>16977.87</v>
      </c>
    </row>
    <row r="102" spans="1:12" x14ac:dyDescent="0.25">
      <c r="A102" s="6" t="s">
        <v>145</v>
      </c>
      <c r="B102" s="7" t="s">
        <v>23</v>
      </c>
      <c r="C102" s="8" t="s">
        <v>101</v>
      </c>
      <c r="D102" s="20">
        <v>25900</v>
      </c>
      <c r="E102" s="20">
        <v>0</v>
      </c>
      <c r="F102" s="20">
        <v>25900</v>
      </c>
      <c r="G102" s="20">
        <v>743.33</v>
      </c>
      <c r="H102" s="20">
        <v>0</v>
      </c>
      <c r="I102" s="20">
        <v>787.36</v>
      </c>
      <c r="J102" s="20">
        <v>6298.22</v>
      </c>
      <c r="K102" s="20">
        <v>7828.91</v>
      </c>
      <c r="L102" s="10">
        <v>18071.09</v>
      </c>
    </row>
    <row r="103" spans="1:12" x14ac:dyDescent="0.25">
      <c r="A103" s="6" t="s">
        <v>95</v>
      </c>
      <c r="B103" s="7" t="s">
        <v>23</v>
      </c>
      <c r="C103" s="8" t="s">
        <v>101</v>
      </c>
      <c r="D103" s="20">
        <v>26900</v>
      </c>
      <c r="E103" s="20">
        <v>0</v>
      </c>
      <c r="F103" s="20">
        <v>26900</v>
      </c>
      <c r="G103" s="20">
        <v>772.03</v>
      </c>
      <c r="H103" s="20">
        <v>0</v>
      </c>
      <c r="I103" s="20">
        <v>817.76</v>
      </c>
      <c r="J103" s="20">
        <v>625</v>
      </c>
      <c r="K103" s="20">
        <v>2214.79</v>
      </c>
      <c r="L103" s="10">
        <v>24685.21</v>
      </c>
    </row>
    <row r="104" spans="1:12" x14ac:dyDescent="0.25">
      <c r="A104" s="6" t="s">
        <v>96</v>
      </c>
      <c r="B104" s="7" t="s">
        <v>23</v>
      </c>
      <c r="C104" s="8" t="s">
        <v>101</v>
      </c>
      <c r="D104" s="20">
        <v>22000</v>
      </c>
      <c r="E104" s="20">
        <v>0</v>
      </c>
      <c r="F104" s="20">
        <v>22000</v>
      </c>
      <c r="G104" s="20">
        <v>631.4</v>
      </c>
      <c r="H104" s="20">
        <v>0</v>
      </c>
      <c r="I104" s="20">
        <v>668.8</v>
      </c>
      <c r="J104" s="20">
        <v>6951.66</v>
      </c>
      <c r="K104" s="20">
        <v>8251.86</v>
      </c>
      <c r="L104" s="10">
        <v>13748.14</v>
      </c>
    </row>
    <row r="105" spans="1:12" x14ac:dyDescent="0.25">
      <c r="A105" s="6" t="s">
        <v>97</v>
      </c>
      <c r="B105" s="7" t="s">
        <v>23</v>
      </c>
      <c r="C105" s="8" t="s">
        <v>103</v>
      </c>
      <c r="D105" s="20">
        <v>47000</v>
      </c>
      <c r="E105" s="20">
        <v>0</v>
      </c>
      <c r="F105" s="20">
        <v>47000</v>
      </c>
      <c r="G105" s="20">
        <v>1348.9</v>
      </c>
      <c r="H105" s="20">
        <v>1430.6</v>
      </c>
      <c r="I105" s="20">
        <v>1428.8</v>
      </c>
      <c r="J105" s="20">
        <v>225</v>
      </c>
      <c r="K105" s="20">
        <v>4433.3</v>
      </c>
      <c r="L105" s="10">
        <v>42566.7</v>
      </c>
    </row>
    <row r="106" spans="1:12" x14ac:dyDescent="0.25">
      <c r="A106" s="6" t="s">
        <v>98</v>
      </c>
      <c r="B106" s="7" t="s">
        <v>23</v>
      </c>
      <c r="C106" s="8" t="s">
        <v>101</v>
      </c>
      <c r="D106" s="20">
        <v>22160</v>
      </c>
      <c r="E106" s="20">
        <v>0</v>
      </c>
      <c r="F106" s="20">
        <v>22160</v>
      </c>
      <c r="G106" s="20">
        <v>635.99</v>
      </c>
      <c r="H106" s="20">
        <v>0</v>
      </c>
      <c r="I106" s="20">
        <v>673.66</v>
      </c>
      <c r="J106" s="20">
        <v>25</v>
      </c>
      <c r="K106" s="20">
        <v>1334.65</v>
      </c>
      <c r="L106" s="10">
        <v>20825.349999999999</v>
      </c>
    </row>
    <row r="107" spans="1:12" x14ac:dyDescent="0.25">
      <c r="A107" s="6" t="s">
        <v>146</v>
      </c>
      <c r="B107" s="7" t="s">
        <v>23</v>
      </c>
      <c r="C107" s="8" t="s">
        <v>101</v>
      </c>
      <c r="D107" s="20">
        <v>18400</v>
      </c>
      <c r="E107" s="20">
        <v>0</v>
      </c>
      <c r="F107" s="20">
        <v>18400</v>
      </c>
      <c r="G107" s="20">
        <v>528.08000000000004</v>
      </c>
      <c r="H107" s="20">
        <v>0</v>
      </c>
      <c r="I107" s="20">
        <v>559.36</v>
      </c>
      <c r="J107" s="20">
        <v>1375.12</v>
      </c>
      <c r="K107" s="20">
        <v>2462.56</v>
      </c>
      <c r="L107" s="10">
        <v>15937.44</v>
      </c>
    </row>
    <row r="108" spans="1:12" x14ac:dyDescent="0.25">
      <c r="A108" s="6" t="s">
        <v>99</v>
      </c>
      <c r="B108" s="7" t="s">
        <v>23</v>
      </c>
      <c r="C108" s="8" t="s">
        <v>101</v>
      </c>
      <c r="D108" s="20">
        <v>26000</v>
      </c>
      <c r="E108" s="20">
        <v>0</v>
      </c>
      <c r="F108" s="20">
        <v>26000</v>
      </c>
      <c r="G108" s="20">
        <v>746.2</v>
      </c>
      <c r="H108" s="20">
        <v>0</v>
      </c>
      <c r="I108" s="20">
        <v>790.4</v>
      </c>
      <c r="J108" s="20">
        <v>25</v>
      </c>
      <c r="K108" s="20">
        <v>1561.6</v>
      </c>
      <c r="L108" s="10">
        <v>24438.400000000001</v>
      </c>
    </row>
    <row r="109" spans="1:12" x14ac:dyDescent="0.25">
      <c r="A109" s="56" t="s">
        <v>25</v>
      </c>
      <c r="B109" s="57"/>
      <c r="C109" s="11">
        <v>12</v>
      </c>
      <c r="D109" s="12">
        <f>SUM(D97:D108)</f>
        <v>341110</v>
      </c>
      <c r="E109" s="12">
        <f t="shared" ref="E109:L109" si="8">SUM(E97:E108)</f>
        <v>0</v>
      </c>
      <c r="F109" s="12">
        <f t="shared" si="8"/>
        <v>341110</v>
      </c>
      <c r="G109" s="12">
        <f t="shared" si="8"/>
        <v>9789.86</v>
      </c>
      <c r="H109" s="12">
        <f t="shared" si="8"/>
        <v>1617.09</v>
      </c>
      <c r="I109" s="12">
        <f t="shared" si="8"/>
        <v>10369.74</v>
      </c>
      <c r="J109" s="12">
        <f t="shared" si="8"/>
        <v>56526.87</v>
      </c>
      <c r="K109" s="12">
        <f t="shared" si="8"/>
        <v>78303.559999999983</v>
      </c>
      <c r="L109" s="19">
        <f t="shared" si="8"/>
        <v>262806.44</v>
      </c>
    </row>
    <row r="110" spans="1:12" x14ac:dyDescent="0.25">
      <c r="A110" s="14"/>
      <c r="B110" s="15"/>
      <c r="C110" s="15"/>
      <c r="D110" s="16"/>
      <c r="E110" s="16"/>
      <c r="F110" s="16"/>
      <c r="G110" s="16"/>
      <c r="H110" s="16"/>
      <c r="I110" s="16"/>
      <c r="J110" s="16"/>
      <c r="K110" s="16"/>
      <c r="L110" s="17"/>
    </row>
    <row r="111" spans="1:12" x14ac:dyDescent="0.25">
      <c r="A111" s="68" t="s">
        <v>89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1:12" x14ac:dyDescent="0.2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1:12" x14ac:dyDescent="0.25">
      <c r="A113" s="2" t="s">
        <v>104</v>
      </c>
      <c r="B113" s="3" t="s">
        <v>22</v>
      </c>
      <c r="C113" s="4" t="s">
        <v>31</v>
      </c>
      <c r="D113" s="21">
        <v>28000</v>
      </c>
      <c r="E113" s="21">
        <v>0</v>
      </c>
      <c r="F113" s="21">
        <v>28000</v>
      </c>
      <c r="G113" s="21">
        <v>803.6</v>
      </c>
      <c r="H113" s="21">
        <v>0</v>
      </c>
      <c r="I113" s="21">
        <v>851.2</v>
      </c>
      <c r="J113" s="21">
        <v>125</v>
      </c>
      <c r="K113" s="21">
        <v>1779.8</v>
      </c>
      <c r="L113" s="5">
        <v>26220.2</v>
      </c>
    </row>
    <row r="114" spans="1:12" x14ac:dyDescent="0.25">
      <c r="A114" s="6" t="s">
        <v>105</v>
      </c>
      <c r="B114" s="7" t="s">
        <v>22</v>
      </c>
      <c r="C114" s="8" t="s">
        <v>110</v>
      </c>
      <c r="D114" s="20">
        <v>35000</v>
      </c>
      <c r="E114" s="20">
        <v>0</v>
      </c>
      <c r="F114" s="20">
        <v>35000</v>
      </c>
      <c r="G114" s="20">
        <v>1004.5</v>
      </c>
      <c r="H114" s="20">
        <v>0</v>
      </c>
      <c r="I114" s="20">
        <v>1064</v>
      </c>
      <c r="J114" s="20">
        <v>1225</v>
      </c>
      <c r="K114" s="20">
        <v>3293.5</v>
      </c>
      <c r="L114" s="10">
        <v>31706.5</v>
      </c>
    </row>
    <row r="115" spans="1:12" x14ac:dyDescent="0.25">
      <c r="A115" s="6" t="s">
        <v>106</v>
      </c>
      <c r="B115" s="7" t="s">
        <v>22</v>
      </c>
      <c r="C115" s="8" t="s">
        <v>108</v>
      </c>
      <c r="D115" s="20">
        <v>46000</v>
      </c>
      <c r="E115" s="20">
        <v>0</v>
      </c>
      <c r="F115" s="20">
        <v>46000</v>
      </c>
      <c r="G115" s="20">
        <v>1320.2</v>
      </c>
      <c r="H115" s="20">
        <v>1289.46</v>
      </c>
      <c r="I115" s="20">
        <v>1398.4</v>
      </c>
      <c r="J115" s="20">
        <v>578</v>
      </c>
      <c r="K115" s="20">
        <v>4586.0600000000004</v>
      </c>
      <c r="L115" s="10">
        <v>41413.94</v>
      </c>
    </row>
    <row r="116" spans="1:12" x14ac:dyDescent="0.25">
      <c r="A116" s="6" t="s">
        <v>107</v>
      </c>
      <c r="B116" s="7" t="s">
        <v>22</v>
      </c>
      <c r="C116" s="8" t="s">
        <v>109</v>
      </c>
      <c r="D116" s="20">
        <v>34500</v>
      </c>
      <c r="E116" s="20">
        <v>0</v>
      </c>
      <c r="F116" s="20">
        <v>34500</v>
      </c>
      <c r="G116" s="20">
        <v>990.15</v>
      </c>
      <c r="H116" s="20">
        <v>0</v>
      </c>
      <c r="I116" s="20">
        <v>1048.8</v>
      </c>
      <c r="J116" s="20">
        <v>2271.0300000000002</v>
      </c>
      <c r="K116" s="20">
        <v>4309.9799999999996</v>
      </c>
      <c r="L116" s="10">
        <v>30190.02</v>
      </c>
    </row>
    <row r="117" spans="1:12" x14ac:dyDescent="0.25">
      <c r="A117" s="56" t="s">
        <v>25</v>
      </c>
      <c r="B117" s="57"/>
      <c r="C117" s="11">
        <v>4</v>
      </c>
      <c r="D117" s="12">
        <f>SUM(D113:D116)</f>
        <v>143500</v>
      </c>
      <c r="E117" s="12">
        <f t="shared" ref="E117:L117" si="9">SUM(E113:E116)</f>
        <v>0</v>
      </c>
      <c r="F117" s="12">
        <f t="shared" si="9"/>
        <v>143500</v>
      </c>
      <c r="G117" s="12">
        <f t="shared" si="9"/>
        <v>4118.45</v>
      </c>
      <c r="H117" s="12">
        <f t="shared" si="9"/>
        <v>1289.46</v>
      </c>
      <c r="I117" s="12">
        <f t="shared" si="9"/>
        <v>4362.4000000000005</v>
      </c>
      <c r="J117" s="12">
        <f t="shared" si="9"/>
        <v>4199.0300000000007</v>
      </c>
      <c r="K117" s="12">
        <f t="shared" si="9"/>
        <v>13969.34</v>
      </c>
      <c r="L117" s="19">
        <f t="shared" si="9"/>
        <v>129530.66</v>
      </c>
    </row>
    <row r="118" spans="1:12" x14ac:dyDescent="0.25">
      <c r="A118" s="14"/>
      <c r="B118" s="15"/>
      <c r="C118" s="15"/>
      <c r="D118" s="16"/>
      <c r="E118" s="16"/>
      <c r="F118" s="16"/>
      <c r="G118" s="16"/>
      <c r="H118" s="16"/>
      <c r="I118" s="16"/>
      <c r="J118" s="16"/>
      <c r="K118" s="16"/>
      <c r="L118" s="17"/>
    </row>
    <row r="119" spans="1:12" x14ac:dyDescent="0.25">
      <c r="A119" s="68" t="s">
        <v>111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1:12" x14ac:dyDescent="0.2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1:12" x14ac:dyDescent="0.25">
      <c r="A121" s="2" t="s">
        <v>112</v>
      </c>
      <c r="B121" s="3" t="s">
        <v>22</v>
      </c>
      <c r="C121" s="4" t="s">
        <v>110</v>
      </c>
      <c r="D121" s="21">
        <v>30000</v>
      </c>
      <c r="E121" s="21">
        <v>0</v>
      </c>
      <c r="F121" s="21">
        <v>30000</v>
      </c>
      <c r="G121" s="21">
        <v>861</v>
      </c>
      <c r="H121" s="21">
        <v>0</v>
      </c>
      <c r="I121" s="21">
        <v>912</v>
      </c>
      <c r="J121" s="21">
        <v>1025</v>
      </c>
      <c r="K121" s="21">
        <v>2798</v>
      </c>
      <c r="L121" s="5">
        <v>27202</v>
      </c>
    </row>
    <row r="122" spans="1:12" x14ac:dyDescent="0.25">
      <c r="A122" s="6" t="s">
        <v>118</v>
      </c>
      <c r="B122" s="7" t="s">
        <v>22</v>
      </c>
      <c r="C122" s="8" t="s">
        <v>119</v>
      </c>
      <c r="D122" s="20">
        <v>30187.5</v>
      </c>
      <c r="E122" s="20">
        <v>0</v>
      </c>
      <c r="F122" s="20">
        <v>30187.5</v>
      </c>
      <c r="G122" s="20">
        <v>866.38</v>
      </c>
      <c r="H122" s="20">
        <v>0</v>
      </c>
      <c r="I122" s="20">
        <v>917.7</v>
      </c>
      <c r="J122" s="20">
        <v>125</v>
      </c>
      <c r="K122" s="20">
        <v>1909.08</v>
      </c>
      <c r="L122" s="10">
        <v>28278.42</v>
      </c>
    </row>
    <row r="123" spans="1:12" x14ac:dyDescent="0.25">
      <c r="A123" s="6" t="s">
        <v>113</v>
      </c>
      <c r="B123" s="7" t="s">
        <v>22</v>
      </c>
      <c r="C123" s="8" t="s">
        <v>120</v>
      </c>
      <c r="D123" s="20">
        <v>108000</v>
      </c>
      <c r="E123" s="20">
        <v>0</v>
      </c>
      <c r="F123" s="20">
        <v>108000</v>
      </c>
      <c r="G123" s="20">
        <v>3099.6</v>
      </c>
      <c r="H123" s="20">
        <v>8510.9</v>
      </c>
      <c r="I123" s="20">
        <v>3283.2</v>
      </c>
      <c r="J123" s="20">
        <v>3988.76</v>
      </c>
      <c r="K123" s="20">
        <v>18882.46</v>
      </c>
      <c r="L123" s="10">
        <v>89117.54</v>
      </c>
    </row>
    <row r="124" spans="1:12" x14ac:dyDescent="0.25">
      <c r="A124" s="6" t="s">
        <v>114</v>
      </c>
      <c r="B124" s="7" t="s">
        <v>22</v>
      </c>
      <c r="C124" s="8" t="s">
        <v>121</v>
      </c>
      <c r="D124" s="20">
        <v>85000</v>
      </c>
      <c r="E124" s="20">
        <v>0</v>
      </c>
      <c r="F124" s="20">
        <v>85000</v>
      </c>
      <c r="G124" s="20">
        <v>2439.5</v>
      </c>
      <c r="H124" s="20">
        <v>1892.77</v>
      </c>
      <c r="I124" s="20">
        <v>2584</v>
      </c>
      <c r="J124" s="20">
        <v>29972.41</v>
      </c>
      <c r="K124" s="20">
        <v>36888.68</v>
      </c>
      <c r="L124" s="10">
        <v>48111.32</v>
      </c>
    </row>
    <row r="125" spans="1:12" x14ac:dyDescent="0.25">
      <c r="A125" s="6" t="s">
        <v>115</v>
      </c>
      <c r="B125" s="7" t="s">
        <v>22</v>
      </c>
      <c r="C125" s="8" t="s">
        <v>119</v>
      </c>
      <c r="D125" s="20">
        <v>55000</v>
      </c>
      <c r="E125" s="20">
        <v>0</v>
      </c>
      <c r="F125" s="20">
        <v>55000</v>
      </c>
      <c r="G125" s="20">
        <v>1578.5</v>
      </c>
      <c r="H125" s="20">
        <v>2559.6799999999998</v>
      </c>
      <c r="I125" s="20">
        <v>1672</v>
      </c>
      <c r="J125" s="20">
        <v>3743</v>
      </c>
      <c r="K125" s="20">
        <v>9553.18</v>
      </c>
      <c r="L125" s="10">
        <v>45446.82</v>
      </c>
    </row>
    <row r="126" spans="1:12" x14ac:dyDescent="0.25">
      <c r="A126" s="6" t="s">
        <v>116</v>
      </c>
      <c r="B126" s="7" t="s">
        <v>23</v>
      </c>
      <c r="C126" s="8" t="s">
        <v>122</v>
      </c>
      <c r="D126" s="20">
        <v>60000</v>
      </c>
      <c r="E126" s="20">
        <v>0</v>
      </c>
      <c r="F126" s="20">
        <v>60000</v>
      </c>
      <c r="G126" s="20">
        <v>1722</v>
      </c>
      <c r="H126" s="20">
        <v>3486.68</v>
      </c>
      <c r="I126" s="20">
        <v>1824</v>
      </c>
      <c r="J126" s="20">
        <v>125</v>
      </c>
      <c r="K126" s="20">
        <v>7157.68</v>
      </c>
      <c r="L126" s="10">
        <v>52842.32</v>
      </c>
    </row>
    <row r="127" spans="1:12" x14ac:dyDescent="0.25">
      <c r="A127" s="6" t="s">
        <v>117</v>
      </c>
      <c r="B127" s="7" t="s">
        <v>23</v>
      </c>
      <c r="C127" s="8" t="s">
        <v>123</v>
      </c>
      <c r="D127" s="20">
        <v>55000</v>
      </c>
      <c r="E127" s="20">
        <v>0</v>
      </c>
      <c r="F127" s="20">
        <v>55000</v>
      </c>
      <c r="G127" s="20">
        <v>1578.5</v>
      </c>
      <c r="H127" s="20">
        <v>2559.6799999999998</v>
      </c>
      <c r="I127" s="20">
        <v>1672</v>
      </c>
      <c r="J127" s="20">
        <v>3930.91</v>
      </c>
      <c r="K127" s="20">
        <v>9741.09</v>
      </c>
      <c r="L127" s="10">
        <v>45258.91</v>
      </c>
    </row>
    <row r="128" spans="1:12" x14ac:dyDescent="0.25">
      <c r="A128" s="56" t="s">
        <v>25</v>
      </c>
      <c r="B128" s="57"/>
      <c r="C128" s="11">
        <v>7</v>
      </c>
      <c r="D128" s="12">
        <f>SUM(D121:D127)</f>
        <v>423187.5</v>
      </c>
      <c r="E128" s="12">
        <f t="shared" ref="E128:L128" si="10">SUM(E121:E127)</f>
        <v>0</v>
      </c>
      <c r="F128" s="12">
        <f t="shared" si="10"/>
        <v>423187.5</v>
      </c>
      <c r="G128" s="12">
        <f t="shared" si="10"/>
        <v>12145.48</v>
      </c>
      <c r="H128" s="12">
        <f>SUM(H121:H127)</f>
        <v>19009.71</v>
      </c>
      <c r="I128" s="12">
        <f t="shared" si="10"/>
        <v>12864.9</v>
      </c>
      <c r="J128" s="12">
        <f t="shared" si="10"/>
        <v>42910.080000000002</v>
      </c>
      <c r="K128" s="12">
        <f t="shared" si="10"/>
        <v>86930.169999999984</v>
      </c>
      <c r="L128" s="19">
        <f t="shared" si="10"/>
        <v>336257.32999999996</v>
      </c>
    </row>
    <row r="129" spans="1:12" x14ac:dyDescent="0.25">
      <c r="A129" s="14"/>
      <c r="B129" s="15"/>
      <c r="C129" s="15"/>
      <c r="D129" s="16"/>
      <c r="E129" s="16"/>
      <c r="F129" s="16"/>
      <c r="G129" s="16"/>
      <c r="H129" s="16"/>
      <c r="I129" s="16"/>
      <c r="J129" s="16"/>
      <c r="K129" s="16"/>
      <c r="L129" s="17"/>
    </row>
    <row r="130" spans="1:12" x14ac:dyDescent="0.25">
      <c r="A130" s="68" t="s">
        <v>124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</row>
    <row r="131" spans="1:12" x14ac:dyDescent="0.2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1:12" x14ac:dyDescent="0.25">
      <c r="A132" s="2" t="s">
        <v>125</v>
      </c>
      <c r="B132" s="3" t="s">
        <v>23</v>
      </c>
      <c r="C132" s="4" t="s">
        <v>147</v>
      </c>
      <c r="D132" s="21">
        <v>10000</v>
      </c>
      <c r="E132" s="21">
        <v>0</v>
      </c>
      <c r="F132" s="21">
        <v>10000</v>
      </c>
      <c r="G132" s="21">
        <v>287</v>
      </c>
      <c r="H132" s="21">
        <v>0</v>
      </c>
      <c r="I132" s="21">
        <v>304</v>
      </c>
      <c r="J132" s="21">
        <v>25</v>
      </c>
      <c r="K132" s="21">
        <v>616</v>
      </c>
      <c r="L132" s="5">
        <v>9384</v>
      </c>
    </row>
    <row r="133" spans="1:12" x14ac:dyDescent="0.25">
      <c r="A133" s="6" t="s">
        <v>126</v>
      </c>
      <c r="B133" s="7" t="s">
        <v>23</v>
      </c>
      <c r="C133" s="8" t="s">
        <v>147</v>
      </c>
      <c r="D133" s="20">
        <v>24800</v>
      </c>
      <c r="E133" s="20">
        <v>0</v>
      </c>
      <c r="F133" s="20">
        <v>24800</v>
      </c>
      <c r="G133" s="20">
        <v>711.76</v>
      </c>
      <c r="H133" s="20">
        <v>0</v>
      </c>
      <c r="I133" s="20">
        <v>753.92</v>
      </c>
      <c r="J133" s="20">
        <v>525</v>
      </c>
      <c r="K133" s="20">
        <v>1990.68</v>
      </c>
      <c r="L133" s="10">
        <v>22809.32</v>
      </c>
    </row>
    <row r="134" spans="1:12" x14ac:dyDescent="0.25">
      <c r="A134" s="6" t="s">
        <v>127</v>
      </c>
      <c r="B134" s="7" t="s">
        <v>23</v>
      </c>
      <c r="C134" s="8" t="s">
        <v>147</v>
      </c>
      <c r="D134" s="20">
        <v>24800</v>
      </c>
      <c r="E134" s="20">
        <v>0</v>
      </c>
      <c r="F134" s="20">
        <v>24800</v>
      </c>
      <c r="G134" s="20">
        <v>711.76</v>
      </c>
      <c r="H134" s="20">
        <v>0</v>
      </c>
      <c r="I134" s="20">
        <v>753.92</v>
      </c>
      <c r="J134" s="20">
        <v>6664.29</v>
      </c>
      <c r="K134" s="20">
        <v>8129.97</v>
      </c>
      <c r="L134" s="10">
        <v>16670.03</v>
      </c>
    </row>
    <row r="135" spans="1:12" x14ac:dyDescent="0.25">
      <c r="A135" s="6" t="s">
        <v>128</v>
      </c>
      <c r="B135" s="7" t="s">
        <v>23</v>
      </c>
      <c r="C135" s="8" t="s">
        <v>147</v>
      </c>
      <c r="D135" s="20">
        <v>26800</v>
      </c>
      <c r="E135" s="20">
        <v>0</v>
      </c>
      <c r="F135" s="20">
        <v>26800</v>
      </c>
      <c r="G135" s="20">
        <v>769.16</v>
      </c>
      <c r="H135" s="20">
        <v>0</v>
      </c>
      <c r="I135" s="20">
        <v>814.72</v>
      </c>
      <c r="J135" s="20">
        <v>8249</v>
      </c>
      <c r="K135" s="20">
        <v>9832.8799999999992</v>
      </c>
      <c r="L135" s="10">
        <v>16967.12</v>
      </c>
    </row>
    <row r="136" spans="1:12" x14ac:dyDescent="0.25">
      <c r="A136" s="6" t="s">
        <v>129</v>
      </c>
      <c r="B136" s="7" t="s">
        <v>23</v>
      </c>
      <c r="C136" s="8" t="s">
        <v>148</v>
      </c>
      <c r="D136" s="20">
        <v>30000</v>
      </c>
      <c r="E136" s="20">
        <v>0</v>
      </c>
      <c r="F136" s="20">
        <v>30000</v>
      </c>
      <c r="G136" s="20">
        <v>861</v>
      </c>
      <c r="H136" s="20">
        <v>0</v>
      </c>
      <c r="I136" s="20">
        <v>912</v>
      </c>
      <c r="J136" s="20">
        <v>9235</v>
      </c>
      <c r="K136" s="20">
        <v>11008</v>
      </c>
      <c r="L136" s="10">
        <v>18992</v>
      </c>
    </row>
    <row r="137" spans="1:12" x14ac:dyDescent="0.25">
      <c r="A137" s="6" t="s">
        <v>130</v>
      </c>
      <c r="B137" s="7" t="s">
        <v>22</v>
      </c>
      <c r="C137" s="8" t="s">
        <v>149</v>
      </c>
      <c r="D137" s="20">
        <v>30000</v>
      </c>
      <c r="E137" s="20">
        <v>0</v>
      </c>
      <c r="F137" s="20">
        <v>30000</v>
      </c>
      <c r="G137" s="20">
        <v>861</v>
      </c>
      <c r="H137" s="20">
        <v>0</v>
      </c>
      <c r="I137" s="20">
        <v>912</v>
      </c>
      <c r="J137" s="20">
        <v>1125</v>
      </c>
      <c r="K137" s="20">
        <v>2898</v>
      </c>
      <c r="L137" s="10">
        <v>27102</v>
      </c>
    </row>
    <row r="138" spans="1:12" x14ac:dyDescent="0.25">
      <c r="A138" s="6" t="s">
        <v>131</v>
      </c>
      <c r="B138" s="7" t="s">
        <v>22</v>
      </c>
      <c r="C138" s="8" t="s">
        <v>150</v>
      </c>
      <c r="D138" s="20">
        <v>23700</v>
      </c>
      <c r="E138" s="20">
        <v>0</v>
      </c>
      <c r="F138" s="20">
        <v>23700</v>
      </c>
      <c r="G138" s="20">
        <v>680.19</v>
      </c>
      <c r="H138" s="20">
        <v>0</v>
      </c>
      <c r="I138" s="20">
        <v>720.48</v>
      </c>
      <c r="J138" s="20">
        <v>9493.94</v>
      </c>
      <c r="K138" s="20">
        <v>10894.61</v>
      </c>
      <c r="L138" s="10">
        <v>12805.39</v>
      </c>
    </row>
    <row r="139" spans="1:12" x14ac:dyDescent="0.25">
      <c r="A139" s="6" t="s">
        <v>132</v>
      </c>
      <c r="B139" s="7" t="s">
        <v>22</v>
      </c>
      <c r="C139" s="8" t="s">
        <v>150</v>
      </c>
      <c r="D139" s="20">
        <v>23700</v>
      </c>
      <c r="E139" s="20">
        <v>0</v>
      </c>
      <c r="F139" s="20">
        <v>23700</v>
      </c>
      <c r="G139" s="20">
        <v>680.19</v>
      </c>
      <c r="H139" s="20">
        <v>0</v>
      </c>
      <c r="I139" s="20">
        <v>720.48</v>
      </c>
      <c r="J139" s="20">
        <v>1525</v>
      </c>
      <c r="K139" s="20">
        <v>2925.67</v>
      </c>
      <c r="L139" s="10">
        <v>20774.330000000002</v>
      </c>
    </row>
    <row r="140" spans="1:12" x14ac:dyDescent="0.25">
      <c r="A140" s="14" t="s">
        <v>133</v>
      </c>
      <c r="B140" s="34" t="s">
        <v>22</v>
      </c>
      <c r="C140" s="15" t="s">
        <v>150</v>
      </c>
      <c r="D140" s="35">
        <v>23700</v>
      </c>
      <c r="E140" s="35">
        <v>0</v>
      </c>
      <c r="F140" s="35">
        <v>23700</v>
      </c>
      <c r="G140" s="35">
        <v>680.19</v>
      </c>
      <c r="H140" s="35">
        <v>0</v>
      </c>
      <c r="I140" s="35">
        <v>720.48</v>
      </c>
      <c r="J140" s="35">
        <v>3145</v>
      </c>
      <c r="K140" s="35">
        <v>4545.67</v>
      </c>
      <c r="L140" s="36">
        <v>19154.330000000002</v>
      </c>
    </row>
    <row r="141" spans="1:12" x14ac:dyDescent="0.25">
      <c r="A141" s="28" t="s">
        <v>0</v>
      </c>
      <c r="B141" s="28" t="s">
        <v>2</v>
      </c>
      <c r="C141" s="28" t="s">
        <v>1</v>
      </c>
      <c r="D141" s="29" t="s">
        <v>3</v>
      </c>
      <c r="E141" s="29" t="s">
        <v>4</v>
      </c>
      <c r="F141" s="29" t="s">
        <v>5</v>
      </c>
      <c r="G141" s="29" t="s">
        <v>6</v>
      </c>
      <c r="H141" s="29" t="s">
        <v>7</v>
      </c>
      <c r="I141" s="29" t="s">
        <v>8</v>
      </c>
      <c r="J141" s="29" t="s">
        <v>9</v>
      </c>
      <c r="K141" s="29" t="s">
        <v>10</v>
      </c>
      <c r="L141" s="29" t="s">
        <v>11</v>
      </c>
    </row>
    <row r="142" spans="1:12" x14ac:dyDescent="0.25">
      <c r="A142" s="2" t="s">
        <v>134</v>
      </c>
      <c r="B142" s="3" t="s">
        <v>22</v>
      </c>
      <c r="C142" s="4" t="s">
        <v>150</v>
      </c>
      <c r="D142" s="21">
        <v>23700</v>
      </c>
      <c r="E142" s="21">
        <v>0</v>
      </c>
      <c r="F142" s="21">
        <v>23700</v>
      </c>
      <c r="G142" s="21">
        <v>680.19</v>
      </c>
      <c r="H142" s="21">
        <v>0</v>
      </c>
      <c r="I142" s="21">
        <v>720.48</v>
      </c>
      <c r="J142" s="21">
        <v>25</v>
      </c>
      <c r="K142" s="21">
        <v>1425.67</v>
      </c>
      <c r="L142" s="5">
        <v>22274.33</v>
      </c>
    </row>
    <row r="143" spans="1:12" x14ac:dyDescent="0.25">
      <c r="A143" s="6" t="s">
        <v>135</v>
      </c>
      <c r="B143" s="7" t="s">
        <v>22</v>
      </c>
      <c r="C143" s="8" t="s">
        <v>150</v>
      </c>
      <c r="D143" s="20">
        <v>23700</v>
      </c>
      <c r="E143" s="20">
        <v>0</v>
      </c>
      <c r="F143" s="20">
        <v>23700</v>
      </c>
      <c r="G143" s="20">
        <v>680.19</v>
      </c>
      <c r="H143" s="20">
        <v>0</v>
      </c>
      <c r="I143" s="20">
        <v>720.48</v>
      </c>
      <c r="J143" s="20">
        <v>2825</v>
      </c>
      <c r="K143" s="20">
        <v>4225.67</v>
      </c>
      <c r="L143" s="10">
        <v>19474.330000000002</v>
      </c>
    </row>
    <row r="144" spans="1:12" x14ac:dyDescent="0.25">
      <c r="A144" s="6" t="s">
        <v>136</v>
      </c>
      <c r="B144" s="7" t="s">
        <v>22</v>
      </c>
      <c r="C144" s="8" t="s">
        <v>150</v>
      </c>
      <c r="D144" s="20">
        <v>10000</v>
      </c>
      <c r="E144" s="20">
        <v>0</v>
      </c>
      <c r="F144" s="20">
        <v>10000</v>
      </c>
      <c r="G144" s="20">
        <v>287</v>
      </c>
      <c r="H144" s="20">
        <v>0</v>
      </c>
      <c r="I144" s="20">
        <v>304</v>
      </c>
      <c r="J144" s="20">
        <v>1055</v>
      </c>
      <c r="K144" s="20">
        <v>1646</v>
      </c>
      <c r="L144" s="10">
        <v>8354</v>
      </c>
    </row>
    <row r="145" spans="1:12" x14ac:dyDescent="0.25">
      <c r="A145" s="6" t="s">
        <v>138</v>
      </c>
      <c r="B145" s="7" t="s">
        <v>22</v>
      </c>
      <c r="C145" s="8" t="s">
        <v>150</v>
      </c>
      <c r="D145" s="20">
        <v>20000</v>
      </c>
      <c r="E145" s="20">
        <v>0</v>
      </c>
      <c r="F145" s="20">
        <v>20000</v>
      </c>
      <c r="G145" s="20">
        <v>574</v>
      </c>
      <c r="H145" s="20">
        <v>0</v>
      </c>
      <c r="I145" s="20">
        <v>608</v>
      </c>
      <c r="J145" s="20">
        <v>6314.94</v>
      </c>
      <c r="K145" s="20">
        <v>7496.94</v>
      </c>
      <c r="L145" s="10">
        <v>12503.06</v>
      </c>
    </row>
    <row r="146" spans="1:12" x14ac:dyDescent="0.25">
      <c r="A146" s="6" t="s">
        <v>137</v>
      </c>
      <c r="B146" s="7" t="s">
        <v>22</v>
      </c>
      <c r="C146" s="8" t="s">
        <v>150</v>
      </c>
      <c r="D146" s="20">
        <v>20400</v>
      </c>
      <c r="E146" s="20">
        <v>0</v>
      </c>
      <c r="F146" s="20">
        <v>20400</v>
      </c>
      <c r="G146" s="20">
        <v>585.48</v>
      </c>
      <c r="H146" s="20">
        <v>0</v>
      </c>
      <c r="I146" s="20">
        <v>620.16</v>
      </c>
      <c r="J146" s="20">
        <v>1535</v>
      </c>
      <c r="K146" s="20">
        <v>2740.64</v>
      </c>
      <c r="L146" s="10">
        <v>17659.36</v>
      </c>
    </row>
    <row r="147" spans="1:12" x14ac:dyDescent="0.25">
      <c r="A147" s="56" t="s">
        <v>25</v>
      </c>
      <c r="B147" s="57"/>
      <c r="C147" s="22">
        <v>14</v>
      </c>
      <c r="D147" s="12">
        <f t="shared" ref="D147:L147" si="11">SUM(D132:D146)</f>
        <v>315300</v>
      </c>
      <c r="E147" s="12">
        <f t="shared" si="11"/>
        <v>0</v>
      </c>
      <c r="F147" s="12">
        <f t="shared" si="11"/>
        <v>315300</v>
      </c>
      <c r="G147" s="12">
        <f t="shared" si="11"/>
        <v>9049.1100000000024</v>
      </c>
      <c r="H147" s="12">
        <f t="shared" si="11"/>
        <v>0</v>
      </c>
      <c r="I147" s="12">
        <f t="shared" si="11"/>
        <v>9585.119999999999</v>
      </c>
      <c r="J147" s="12">
        <f t="shared" si="11"/>
        <v>51742.170000000006</v>
      </c>
      <c r="K147" s="12">
        <f t="shared" si="11"/>
        <v>70376.399999999994</v>
      </c>
      <c r="L147" s="19">
        <f t="shared" si="11"/>
        <v>244923.60000000003</v>
      </c>
    </row>
    <row r="148" spans="1:12" x14ac:dyDescent="0.25">
      <c r="A148" s="6"/>
      <c r="B148" s="8"/>
      <c r="C148" s="8"/>
      <c r="D148" s="9"/>
      <c r="E148" s="9"/>
      <c r="F148" s="9"/>
      <c r="G148" s="9"/>
      <c r="H148" s="9"/>
      <c r="I148" s="9"/>
      <c r="J148" s="9"/>
      <c r="K148" s="9"/>
      <c r="L148" s="18"/>
    </row>
    <row r="149" spans="1:12" x14ac:dyDescent="0.25">
      <c r="A149" s="58" t="s">
        <v>151</v>
      </c>
      <c r="B149" s="59"/>
      <c r="C149" s="22">
        <v>80</v>
      </c>
      <c r="D149" s="12">
        <f t="shared" ref="D149:L149" si="12">SUM(D20,D26,D33,D43,D55,D65,D76,D90,D109,D117,D128,D147)</f>
        <v>3395653.33</v>
      </c>
      <c r="E149" s="12">
        <f t="shared" si="12"/>
        <v>0</v>
      </c>
      <c r="F149" s="12">
        <f t="shared" si="12"/>
        <v>3395653.33</v>
      </c>
      <c r="G149" s="12">
        <f t="shared" si="12"/>
        <v>97455.25</v>
      </c>
      <c r="H149" s="12">
        <f t="shared" si="12"/>
        <v>155697.63999999998</v>
      </c>
      <c r="I149" s="12">
        <f t="shared" si="12"/>
        <v>100723.65</v>
      </c>
      <c r="J149" s="12">
        <f t="shared" si="12"/>
        <v>385853.23000000004</v>
      </c>
      <c r="K149" s="12">
        <f t="shared" si="12"/>
        <v>739729.7699999999</v>
      </c>
      <c r="L149" s="19">
        <f t="shared" si="12"/>
        <v>2655923.5599999996</v>
      </c>
    </row>
    <row r="150" spans="1:12" x14ac:dyDescent="0.25">
      <c r="A150" s="14"/>
      <c r="B150" s="15"/>
      <c r="C150" s="15"/>
      <c r="D150" s="16" t="s">
        <v>24</v>
      </c>
      <c r="E150" s="16"/>
      <c r="F150" s="16"/>
      <c r="G150" s="16"/>
      <c r="H150" s="16"/>
      <c r="I150" s="16"/>
      <c r="J150" s="16"/>
      <c r="K150" s="16"/>
      <c r="L150" s="17"/>
    </row>
    <row r="151" spans="1:12" x14ac:dyDescent="0.25">
      <c r="A151" s="60" t="s">
        <v>152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2"/>
    </row>
    <row r="152" spans="1:12" x14ac:dyDescent="0.25">
      <c r="A152" s="63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5"/>
    </row>
    <row r="153" spans="1:12" x14ac:dyDescent="0.25">
      <c r="A153" s="2" t="s">
        <v>153</v>
      </c>
      <c r="B153" s="3" t="s">
        <v>22</v>
      </c>
      <c r="C153" s="4" t="s">
        <v>154</v>
      </c>
      <c r="D153" s="21">
        <v>75000</v>
      </c>
      <c r="E153" s="21">
        <v>0</v>
      </c>
      <c r="F153" s="21">
        <v>75000</v>
      </c>
      <c r="G153" s="21">
        <v>2152.5</v>
      </c>
      <c r="H153" s="21">
        <v>6309.38</v>
      </c>
      <c r="I153" s="21">
        <v>2280</v>
      </c>
      <c r="J153" s="21">
        <v>5018.37</v>
      </c>
      <c r="K153" s="21">
        <v>15760.25</v>
      </c>
      <c r="L153" s="5">
        <v>59239.75</v>
      </c>
    </row>
    <row r="154" spans="1:12" x14ac:dyDescent="0.25">
      <c r="A154" s="25" t="s">
        <v>25</v>
      </c>
      <c r="B154" s="26"/>
      <c r="C154" s="22">
        <v>1</v>
      </c>
      <c r="D154" s="12">
        <f>SUM(D153)</f>
        <v>75000</v>
      </c>
      <c r="E154" s="12">
        <f t="shared" ref="E154:L154" si="13">SUM(E153)</f>
        <v>0</v>
      </c>
      <c r="F154" s="12">
        <f t="shared" si="13"/>
        <v>75000</v>
      </c>
      <c r="G154" s="12">
        <f t="shared" si="13"/>
        <v>2152.5</v>
      </c>
      <c r="H154" s="12">
        <f t="shared" si="13"/>
        <v>6309.38</v>
      </c>
      <c r="I154" s="12">
        <f t="shared" si="13"/>
        <v>2280</v>
      </c>
      <c r="J154" s="12">
        <f t="shared" si="13"/>
        <v>5018.37</v>
      </c>
      <c r="K154" s="12">
        <f t="shared" si="13"/>
        <v>15760.25</v>
      </c>
      <c r="L154" s="19">
        <f t="shared" si="13"/>
        <v>59239.75</v>
      </c>
    </row>
    <row r="155" spans="1:12" x14ac:dyDescent="0.25">
      <c r="A155" s="6"/>
      <c r="B155" s="8"/>
      <c r="C155" s="8"/>
      <c r="D155" s="9"/>
      <c r="E155" s="9"/>
      <c r="F155" s="9"/>
      <c r="G155" s="9"/>
      <c r="H155" s="9"/>
      <c r="I155" s="9"/>
      <c r="J155" s="9"/>
      <c r="K155" s="9"/>
      <c r="L155" s="18"/>
    </row>
    <row r="156" spans="1:12" x14ac:dyDescent="0.25">
      <c r="A156" s="37" t="s">
        <v>155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9"/>
    </row>
    <row r="157" spans="1:12" x14ac:dyDescent="0.25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2"/>
    </row>
    <row r="158" spans="1:12" x14ac:dyDescent="0.25">
      <c r="A158" s="2" t="s">
        <v>156</v>
      </c>
      <c r="B158" s="3" t="s">
        <v>23</v>
      </c>
      <c r="C158" s="4" t="s">
        <v>158</v>
      </c>
      <c r="D158" s="21">
        <v>180000</v>
      </c>
      <c r="E158" s="32">
        <v>0</v>
      </c>
      <c r="F158" s="21">
        <v>180000</v>
      </c>
      <c r="G158" s="32">
        <v>5166</v>
      </c>
      <c r="H158" s="32">
        <v>31055.42</v>
      </c>
      <c r="I158" s="32">
        <v>4943.8</v>
      </c>
      <c r="J158" s="32">
        <v>25</v>
      </c>
      <c r="K158" s="32">
        <v>41190.22</v>
      </c>
      <c r="L158" s="33">
        <v>138809.78</v>
      </c>
    </row>
    <row r="159" spans="1:12" x14ac:dyDescent="0.25">
      <c r="A159" s="6" t="s">
        <v>157</v>
      </c>
      <c r="B159" s="7" t="s">
        <v>22</v>
      </c>
      <c r="C159" s="8" t="s">
        <v>159</v>
      </c>
      <c r="D159" s="20">
        <v>40000</v>
      </c>
      <c r="E159" s="9">
        <v>0</v>
      </c>
      <c r="F159" s="20">
        <v>40000</v>
      </c>
      <c r="G159" s="9">
        <v>1148</v>
      </c>
      <c r="H159" s="9">
        <v>442.65</v>
      </c>
      <c r="I159" s="9">
        <v>1216</v>
      </c>
      <c r="J159" s="9">
        <v>3025</v>
      </c>
      <c r="K159" s="9">
        <v>5831.65</v>
      </c>
      <c r="L159" s="18">
        <v>34168.35</v>
      </c>
    </row>
    <row r="160" spans="1:12" x14ac:dyDescent="0.25">
      <c r="A160" s="56" t="s">
        <v>25</v>
      </c>
      <c r="B160" s="57"/>
      <c r="C160" s="22">
        <v>2</v>
      </c>
      <c r="D160" s="12">
        <f>SUM(D158,D159)</f>
        <v>220000</v>
      </c>
      <c r="E160" s="12">
        <f t="shared" ref="E160:L160" si="14">SUM(E158,E159)</f>
        <v>0</v>
      </c>
      <c r="F160" s="12">
        <f t="shared" si="14"/>
        <v>220000</v>
      </c>
      <c r="G160" s="12">
        <f t="shared" si="14"/>
        <v>6314</v>
      </c>
      <c r="H160" s="12">
        <f t="shared" si="14"/>
        <v>31498.07</v>
      </c>
      <c r="I160" s="12">
        <f t="shared" si="14"/>
        <v>6159.8</v>
      </c>
      <c r="J160" s="12">
        <f t="shared" si="14"/>
        <v>3050</v>
      </c>
      <c r="K160" s="12">
        <f t="shared" si="14"/>
        <v>47021.87</v>
      </c>
      <c r="L160" s="19">
        <f t="shared" si="14"/>
        <v>172978.13</v>
      </c>
    </row>
    <row r="161" spans="1:12" x14ac:dyDescent="0.25">
      <c r="A161" s="14"/>
      <c r="B161" s="15"/>
      <c r="C161" s="15"/>
      <c r="D161" s="16"/>
      <c r="E161" s="16"/>
      <c r="F161" s="16"/>
      <c r="G161" s="16"/>
      <c r="H161" s="16"/>
      <c r="I161" s="16"/>
      <c r="J161" s="16"/>
      <c r="K161" s="16"/>
      <c r="L161" s="17"/>
    </row>
    <row r="162" spans="1:12" x14ac:dyDescent="0.25">
      <c r="A162" s="60" t="s">
        <v>160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2"/>
    </row>
    <row r="163" spans="1:12" x14ac:dyDescent="0.25">
      <c r="A163" s="63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5"/>
    </row>
    <row r="164" spans="1:12" x14ac:dyDescent="0.25">
      <c r="A164" s="2" t="s">
        <v>161</v>
      </c>
      <c r="B164" s="3" t="s">
        <v>22</v>
      </c>
      <c r="C164" s="4" t="s">
        <v>168</v>
      </c>
      <c r="D164" s="21">
        <v>65000</v>
      </c>
      <c r="E164" s="32">
        <v>0</v>
      </c>
      <c r="F164" s="21">
        <v>65000</v>
      </c>
      <c r="G164" s="32">
        <v>1865.5</v>
      </c>
      <c r="H164" s="32">
        <v>4157.55</v>
      </c>
      <c r="I164" s="21">
        <v>1976</v>
      </c>
      <c r="J164" s="21">
        <v>2851.12</v>
      </c>
      <c r="K164" s="32">
        <v>10850.17</v>
      </c>
      <c r="L164" s="33">
        <v>54149.83</v>
      </c>
    </row>
    <row r="165" spans="1:12" x14ac:dyDescent="0.25">
      <c r="A165" s="6" t="s">
        <v>162</v>
      </c>
      <c r="B165" s="7" t="s">
        <v>22</v>
      </c>
      <c r="C165" s="8" t="s">
        <v>168</v>
      </c>
      <c r="D165" s="20">
        <v>60000</v>
      </c>
      <c r="E165" s="9">
        <v>0</v>
      </c>
      <c r="F165" s="20">
        <v>60000</v>
      </c>
      <c r="G165" s="9">
        <v>1722</v>
      </c>
      <c r="H165" s="9">
        <v>3486.68</v>
      </c>
      <c r="I165" s="20">
        <v>1824</v>
      </c>
      <c r="J165" s="20">
        <v>3501</v>
      </c>
      <c r="K165" s="9">
        <v>10533.68</v>
      </c>
      <c r="L165" s="18">
        <v>49466.32</v>
      </c>
    </row>
    <row r="166" spans="1:12" x14ac:dyDescent="0.25">
      <c r="A166" s="6" t="s">
        <v>163</v>
      </c>
      <c r="B166" s="7" t="s">
        <v>23</v>
      </c>
      <c r="C166" s="8" t="s">
        <v>168</v>
      </c>
      <c r="D166" s="20">
        <v>55000</v>
      </c>
      <c r="E166" s="9">
        <v>0</v>
      </c>
      <c r="F166" s="20">
        <v>55000</v>
      </c>
      <c r="G166" s="9">
        <v>1578.5</v>
      </c>
      <c r="H166" s="9">
        <v>2357.16</v>
      </c>
      <c r="I166" s="20">
        <v>1672</v>
      </c>
      <c r="J166" s="20">
        <v>1475.12</v>
      </c>
      <c r="K166" s="9">
        <v>7082.78</v>
      </c>
      <c r="L166" s="18">
        <v>47917.22</v>
      </c>
    </row>
    <row r="167" spans="1:12" x14ac:dyDescent="0.25">
      <c r="A167" s="24" t="s">
        <v>167</v>
      </c>
      <c r="B167" s="7" t="s">
        <v>23</v>
      </c>
      <c r="C167" s="8" t="s">
        <v>168</v>
      </c>
      <c r="D167" s="20">
        <v>70000</v>
      </c>
      <c r="E167" s="9">
        <v>0</v>
      </c>
      <c r="F167" s="20">
        <v>70000</v>
      </c>
      <c r="G167" s="9">
        <v>2009</v>
      </c>
      <c r="H167" s="9">
        <v>5368.48</v>
      </c>
      <c r="I167" s="20">
        <v>2128</v>
      </c>
      <c r="J167" s="20">
        <v>1525</v>
      </c>
      <c r="K167" s="9">
        <v>11030.48</v>
      </c>
      <c r="L167" s="18">
        <v>58969.52</v>
      </c>
    </row>
    <row r="168" spans="1:12" x14ac:dyDescent="0.25">
      <c r="A168" s="6" t="s">
        <v>164</v>
      </c>
      <c r="B168" s="7" t="s">
        <v>23</v>
      </c>
      <c r="C168" s="8" t="s">
        <v>169</v>
      </c>
      <c r="D168" s="20">
        <v>39000</v>
      </c>
      <c r="E168" s="9">
        <v>0</v>
      </c>
      <c r="F168" s="20">
        <v>39000</v>
      </c>
      <c r="G168" s="9">
        <v>1119.3</v>
      </c>
      <c r="H168" s="9">
        <v>301.52</v>
      </c>
      <c r="I168" s="20">
        <v>1185.5999999999999</v>
      </c>
      <c r="J168" s="20">
        <v>25</v>
      </c>
      <c r="K168" s="9">
        <v>2631.42</v>
      </c>
      <c r="L168" s="18">
        <v>36368.58</v>
      </c>
    </row>
    <row r="169" spans="1:12" x14ac:dyDescent="0.25">
      <c r="A169" s="6" t="s">
        <v>165</v>
      </c>
      <c r="B169" s="7" t="s">
        <v>23</v>
      </c>
      <c r="C169" s="8" t="s">
        <v>169</v>
      </c>
      <c r="D169" s="20">
        <v>39000</v>
      </c>
      <c r="E169" s="9">
        <v>0</v>
      </c>
      <c r="F169" s="20">
        <v>39000</v>
      </c>
      <c r="G169" s="9">
        <v>1119.3</v>
      </c>
      <c r="H169" s="9">
        <v>301.52</v>
      </c>
      <c r="I169" s="20">
        <v>1185.5999999999999</v>
      </c>
      <c r="J169" s="20">
        <v>5125</v>
      </c>
      <c r="K169" s="9">
        <v>7731.42</v>
      </c>
      <c r="L169" s="18">
        <v>31268.58</v>
      </c>
    </row>
    <row r="170" spans="1:12" x14ac:dyDescent="0.25">
      <c r="A170" s="6" t="s">
        <v>166</v>
      </c>
      <c r="B170" s="7" t="s">
        <v>22</v>
      </c>
      <c r="C170" s="8" t="s">
        <v>170</v>
      </c>
      <c r="D170" s="20">
        <v>35000</v>
      </c>
      <c r="E170" s="9">
        <v>0</v>
      </c>
      <c r="F170" s="20">
        <v>35000</v>
      </c>
      <c r="G170" s="9">
        <v>1004.5</v>
      </c>
      <c r="H170" s="9">
        <v>0</v>
      </c>
      <c r="I170" s="20">
        <v>1064</v>
      </c>
      <c r="J170" s="20">
        <v>2825.24</v>
      </c>
      <c r="K170" s="9">
        <v>4893.74</v>
      </c>
      <c r="L170" s="18">
        <v>30106.26</v>
      </c>
    </row>
    <row r="171" spans="1:12" x14ac:dyDescent="0.25">
      <c r="A171" s="56" t="s">
        <v>25</v>
      </c>
      <c r="B171" s="57"/>
      <c r="C171" s="22">
        <v>7</v>
      </c>
      <c r="D171" s="12">
        <f>SUM(D164:D170)</f>
        <v>363000</v>
      </c>
      <c r="E171" s="12">
        <f t="shared" ref="E171:L171" si="15">SUM(E164:E170)</f>
        <v>0</v>
      </c>
      <c r="F171" s="12">
        <f t="shared" si="15"/>
        <v>363000</v>
      </c>
      <c r="G171" s="12">
        <f t="shared" si="15"/>
        <v>10418.099999999999</v>
      </c>
      <c r="H171" s="12">
        <f t="shared" si="15"/>
        <v>15972.91</v>
      </c>
      <c r="I171" s="12">
        <f t="shared" si="15"/>
        <v>11035.2</v>
      </c>
      <c r="J171" s="12">
        <f t="shared" si="15"/>
        <v>17327.48</v>
      </c>
      <c r="K171" s="12">
        <f t="shared" si="15"/>
        <v>54753.689999999995</v>
      </c>
      <c r="L171" s="19">
        <f t="shared" si="15"/>
        <v>308246.31</v>
      </c>
    </row>
    <row r="172" spans="1:12" x14ac:dyDescent="0.25">
      <c r="A172" s="14"/>
      <c r="B172" s="15"/>
      <c r="C172" s="15"/>
      <c r="D172" s="16"/>
      <c r="E172" s="16"/>
      <c r="F172" s="16"/>
      <c r="G172" s="16"/>
      <c r="H172" s="16"/>
      <c r="I172" s="16"/>
      <c r="J172" s="16"/>
      <c r="K172" s="16"/>
      <c r="L172" s="17"/>
    </row>
    <row r="173" spans="1:12" x14ac:dyDescent="0.25">
      <c r="A173" s="60" t="s">
        <v>171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2"/>
    </row>
    <row r="174" spans="1:12" x14ac:dyDescent="0.25">
      <c r="A174" s="63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5"/>
    </row>
    <row r="175" spans="1:12" x14ac:dyDescent="0.25">
      <c r="A175" s="2" t="s">
        <v>177</v>
      </c>
      <c r="B175" s="3" t="s">
        <v>23</v>
      </c>
      <c r="C175" s="4" t="s">
        <v>174</v>
      </c>
      <c r="D175" s="21">
        <v>55000</v>
      </c>
      <c r="E175" s="32">
        <v>0</v>
      </c>
      <c r="F175" s="32">
        <v>55000</v>
      </c>
      <c r="G175" s="32">
        <v>1578.5</v>
      </c>
      <c r="H175" s="21">
        <v>2559.6799999999998</v>
      </c>
      <c r="I175" s="21">
        <v>1672</v>
      </c>
      <c r="J175" s="32">
        <v>25</v>
      </c>
      <c r="K175" s="32">
        <v>5835.18</v>
      </c>
      <c r="L175" s="33">
        <v>49164.82</v>
      </c>
    </row>
    <row r="176" spans="1:12" x14ac:dyDescent="0.25">
      <c r="A176" s="6" t="s">
        <v>172</v>
      </c>
      <c r="B176" s="7" t="s">
        <v>23</v>
      </c>
      <c r="C176" s="8" t="s">
        <v>175</v>
      </c>
      <c r="D176" s="20">
        <v>120000</v>
      </c>
      <c r="E176" s="9">
        <v>0</v>
      </c>
      <c r="F176" s="9">
        <v>120000</v>
      </c>
      <c r="G176" s="9">
        <v>3444</v>
      </c>
      <c r="H176" s="20">
        <v>16809.87</v>
      </c>
      <c r="I176" s="20">
        <v>3648</v>
      </c>
      <c r="J176" s="9">
        <v>3025</v>
      </c>
      <c r="K176" s="9">
        <v>26926.87</v>
      </c>
      <c r="L176" s="18">
        <v>93073.13</v>
      </c>
    </row>
    <row r="177" spans="1:12" x14ac:dyDescent="0.25">
      <c r="A177" s="6" t="s">
        <v>173</v>
      </c>
      <c r="B177" s="7" t="s">
        <v>23</v>
      </c>
      <c r="C177" s="8" t="s">
        <v>176</v>
      </c>
      <c r="D177" s="20">
        <v>65000</v>
      </c>
      <c r="E177" s="9">
        <v>0</v>
      </c>
      <c r="F177" s="9">
        <v>65000</v>
      </c>
      <c r="G177" s="9">
        <v>1865.5</v>
      </c>
      <c r="H177" s="20">
        <v>4427.58</v>
      </c>
      <c r="I177" s="20">
        <v>1976</v>
      </c>
      <c r="J177" s="9">
        <v>12763.36</v>
      </c>
      <c r="K177" s="9">
        <v>21032.44</v>
      </c>
      <c r="L177" s="18">
        <v>43967.56</v>
      </c>
    </row>
    <row r="178" spans="1:12" x14ac:dyDescent="0.25">
      <c r="A178" s="56" t="s">
        <v>25</v>
      </c>
      <c r="B178" s="57"/>
      <c r="C178" s="22">
        <v>3</v>
      </c>
      <c r="D178" s="12">
        <f>SUM(D175:D177)</f>
        <v>240000</v>
      </c>
      <c r="E178" s="12">
        <f t="shared" ref="E178:L178" si="16">SUM(E175:E177)</f>
        <v>0</v>
      </c>
      <c r="F178" s="12">
        <f t="shared" si="16"/>
        <v>240000</v>
      </c>
      <c r="G178" s="12">
        <f t="shared" si="16"/>
        <v>6888</v>
      </c>
      <c r="H178" s="12">
        <f t="shared" si="16"/>
        <v>23797.129999999997</v>
      </c>
      <c r="I178" s="12">
        <f t="shared" si="16"/>
        <v>7296</v>
      </c>
      <c r="J178" s="12">
        <f t="shared" si="16"/>
        <v>15813.36</v>
      </c>
      <c r="K178" s="12">
        <f t="shared" si="16"/>
        <v>53794.49</v>
      </c>
      <c r="L178" s="19">
        <f t="shared" si="16"/>
        <v>186205.51</v>
      </c>
    </row>
    <row r="179" spans="1:12" x14ac:dyDescent="0.25">
      <c r="A179" s="6"/>
      <c r="B179" s="8"/>
      <c r="C179" s="8"/>
      <c r="D179" s="9"/>
      <c r="E179" s="9"/>
      <c r="F179" s="9"/>
      <c r="G179" s="9"/>
      <c r="H179" s="9"/>
      <c r="I179" s="9"/>
      <c r="J179" s="9"/>
      <c r="K179" s="9"/>
      <c r="L179" s="18"/>
    </row>
    <row r="180" spans="1:12" x14ac:dyDescent="0.25">
      <c r="A180" s="56" t="s">
        <v>151</v>
      </c>
      <c r="B180" s="57"/>
      <c r="C180" s="22">
        <v>13</v>
      </c>
      <c r="D180" s="12">
        <f>SUM(D154,D160,D171,D178)</f>
        <v>898000</v>
      </c>
      <c r="E180" s="12">
        <f t="shared" ref="E180:L180" si="17">SUM(E154,E160,E171,E178)</f>
        <v>0</v>
      </c>
      <c r="F180" s="12">
        <f t="shared" si="17"/>
        <v>898000</v>
      </c>
      <c r="G180" s="12">
        <f t="shared" si="17"/>
        <v>25772.6</v>
      </c>
      <c r="H180" s="12">
        <f t="shared" si="17"/>
        <v>77577.489999999991</v>
      </c>
      <c r="I180" s="12">
        <f t="shared" si="17"/>
        <v>26771</v>
      </c>
      <c r="J180" s="12">
        <f t="shared" si="17"/>
        <v>41209.21</v>
      </c>
      <c r="K180" s="12">
        <f t="shared" si="17"/>
        <v>171330.3</v>
      </c>
      <c r="L180" s="19">
        <f t="shared" si="17"/>
        <v>726669.7</v>
      </c>
    </row>
    <row r="181" spans="1:12" x14ac:dyDescent="0.25">
      <c r="A181" s="14"/>
      <c r="B181" s="15"/>
      <c r="C181" s="15"/>
      <c r="D181" s="16"/>
      <c r="E181" s="16"/>
      <c r="F181" s="16"/>
      <c r="G181" s="16"/>
      <c r="H181" s="16"/>
      <c r="I181" s="16"/>
      <c r="J181" s="16"/>
      <c r="K181" s="16"/>
      <c r="L181" s="17"/>
    </row>
    <row r="188" spans="1:12" x14ac:dyDescent="0.25">
      <c r="A188" s="28" t="s">
        <v>0</v>
      </c>
      <c r="B188" s="28" t="s">
        <v>2</v>
      </c>
      <c r="C188" s="28" t="s">
        <v>1</v>
      </c>
      <c r="D188" s="29" t="s">
        <v>3</v>
      </c>
      <c r="E188" s="29" t="s">
        <v>4</v>
      </c>
      <c r="F188" s="29" t="s">
        <v>5</v>
      </c>
      <c r="G188" s="29" t="s">
        <v>6</v>
      </c>
      <c r="H188" s="29" t="s">
        <v>7</v>
      </c>
      <c r="I188" s="29" t="s">
        <v>8</v>
      </c>
      <c r="J188" s="29" t="s">
        <v>9</v>
      </c>
      <c r="K188" s="29" t="s">
        <v>10</v>
      </c>
      <c r="L188" s="29" t="s">
        <v>11</v>
      </c>
    </row>
    <row r="189" spans="1:12" x14ac:dyDescent="0.25">
      <c r="A189" s="60" t="s">
        <v>178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2"/>
    </row>
    <row r="190" spans="1:12" x14ac:dyDescent="0.25">
      <c r="A190" s="63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5"/>
    </row>
    <row r="191" spans="1:12" x14ac:dyDescent="0.25">
      <c r="A191" s="2" t="s">
        <v>179</v>
      </c>
      <c r="B191" s="3" t="s">
        <v>23</v>
      </c>
      <c r="C191" s="4" t="s">
        <v>184</v>
      </c>
      <c r="D191" s="21">
        <v>145000</v>
      </c>
      <c r="E191" s="21">
        <v>0</v>
      </c>
      <c r="F191" s="21">
        <v>145000</v>
      </c>
      <c r="G191" s="21">
        <v>4161.5</v>
      </c>
      <c r="H191" s="21">
        <v>22015.43</v>
      </c>
      <c r="I191" s="21">
        <v>4408</v>
      </c>
      <c r="J191" s="21">
        <v>2725.24</v>
      </c>
      <c r="K191" s="21">
        <v>33310.17</v>
      </c>
      <c r="L191" s="5">
        <v>111689.83</v>
      </c>
    </row>
    <row r="192" spans="1:12" x14ac:dyDescent="0.25">
      <c r="A192" s="6" t="s">
        <v>180</v>
      </c>
      <c r="B192" s="7" t="s">
        <v>22</v>
      </c>
      <c r="C192" s="8" t="s">
        <v>185</v>
      </c>
      <c r="D192" s="20">
        <v>90000</v>
      </c>
      <c r="E192" s="20">
        <v>0</v>
      </c>
      <c r="F192" s="20">
        <v>90000</v>
      </c>
      <c r="G192" s="20">
        <v>2583</v>
      </c>
      <c r="H192" s="20">
        <v>9753.1200000000008</v>
      </c>
      <c r="I192" s="20">
        <v>2736</v>
      </c>
      <c r="J192" s="20">
        <v>2343</v>
      </c>
      <c r="K192" s="20">
        <v>17415.12</v>
      </c>
      <c r="L192" s="10">
        <v>72584.88</v>
      </c>
    </row>
    <row r="193" spans="1:12" x14ac:dyDescent="0.25">
      <c r="A193" s="6" t="s">
        <v>181</v>
      </c>
      <c r="B193" s="7" t="s">
        <v>23</v>
      </c>
      <c r="C193" s="8" t="s">
        <v>186</v>
      </c>
      <c r="D193" s="20">
        <v>25000</v>
      </c>
      <c r="E193" s="20">
        <v>0</v>
      </c>
      <c r="F193" s="20">
        <v>25000</v>
      </c>
      <c r="G193" s="20">
        <v>717.5</v>
      </c>
      <c r="H193" s="20">
        <v>0</v>
      </c>
      <c r="I193" s="20">
        <v>760</v>
      </c>
      <c r="J193" s="20">
        <v>25</v>
      </c>
      <c r="K193" s="20">
        <v>1502.5</v>
      </c>
      <c r="L193" s="10">
        <v>23497.5</v>
      </c>
    </row>
    <row r="194" spans="1:12" x14ac:dyDescent="0.25">
      <c r="A194" s="6" t="s">
        <v>182</v>
      </c>
      <c r="B194" s="43" t="s">
        <v>23</v>
      </c>
      <c r="C194" s="8" t="s">
        <v>186</v>
      </c>
      <c r="D194" s="20">
        <v>25000</v>
      </c>
      <c r="E194" s="20">
        <v>0</v>
      </c>
      <c r="F194" s="20">
        <v>25000</v>
      </c>
      <c r="G194" s="20">
        <v>717.5</v>
      </c>
      <c r="H194" s="20">
        <v>0</v>
      </c>
      <c r="I194" s="20">
        <v>760</v>
      </c>
      <c r="J194" s="20">
        <v>25</v>
      </c>
      <c r="K194" s="20">
        <v>1502.5</v>
      </c>
      <c r="L194" s="10">
        <v>23497.5</v>
      </c>
    </row>
    <row r="195" spans="1:12" x14ac:dyDescent="0.25">
      <c r="A195" s="6" t="s">
        <v>183</v>
      </c>
      <c r="B195" s="7" t="s">
        <v>23</v>
      </c>
      <c r="C195" s="8" t="s">
        <v>187</v>
      </c>
      <c r="D195" s="20">
        <v>15000</v>
      </c>
      <c r="E195" s="20">
        <v>0</v>
      </c>
      <c r="F195" s="20">
        <v>15000</v>
      </c>
      <c r="G195" s="20">
        <v>430.5</v>
      </c>
      <c r="H195" s="20">
        <v>0</v>
      </c>
      <c r="I195" s="20">
        <v>456</v>
      </c>
      <c r="J195" s="20">
        <v>25</v>
      </c>
      <c r="K195" s="20">
        <v>911.5</v>
      </c>
      <c r="L195" s="10">
        <v>14088.5</v>
      </c>
    </row>
    <row r="196" spans="1:12" x14ac:dyDescent="0.25">
      <c r="A196" s="6" t="s">
        <v>188</v>
      </c>
      <c r="B196" s="43" t="s">
        <v>23</v>
      </c>
      <c r="C196" s="8" t="s">
        <v>193</v>
      </c>
      <c r="D196" s="20">
        <v>18000</v>
      </c>
      <c r="E196" s="20">
        <v>0</v>
      </c>
      <c r="F196" s="20">
        <v>18000</v>
      </c>
      <c r="G196" s="20">
        <v>516.6</v>
      </c>
      <c r="H196" s="20">
        <v>0</v>
      </c>
      <c r="I196" s="20">
        <v>547.20000000000005</v>
      </c>
      <c r="J196" s="20">
        <v>25</v>
      </c>
      <c r="K196" s="20">
        <v>1088.8</v>
      </c>
      <c r="L196" s="10">
        <v>16911.2</v>
      </c>
    </row>
    <row r="197" spans="1:12" x14ac:dyDescent="0.25">
      <c r="A197" s="6" t="s">
        <v>189</v>
      </c>
      <c r="B197" s="43" t="s">
        <v>23</v>
      </c>
      <c r="C197" s="8" t="s">
        <v>193</v>
      </c>
      <c r="D197" s="20">
        <v>22000</v>
      </c>
      <c r="E197" s="20">
        <v>0</v>
      </c>
      <c r="F197" s="20">
        <v>22000</v>
      </c>
      <c r="G197" s="20">
        <v>631.4</v>
      </c>
      <c r="H197" s="20">
        <v>0</v>
      </c>
      <c r="I197" s="20">
        <v>668.8</v>
      </c>
      <c r="J197" s="20">
        <v>25</v>
      </c>
      <c r="K197" s="20">
        <v>1325.2</v>
      </c>
      <c r="L197" s="10">
        <v>20674.8</v>
      </c>
    </row>
    <row r="198" spans="1:12" x14ac:dyDescent="0.25">
      <c r="A198" s="6" t="s">
        <v>190</v>
      </c>
      <c r="B198" s="43" t="s">
        <v>23</v>
      </c>
      <c r="C198" s="8" t="s">
        <v>193</v>
      </c>
      <c r="D198" s="20">
        <v>20000</v>
      </c>
      <c r="E198" s="20">
        <v>0</v>
      </c>
      <c r="F198" s="20">
        <v>20000</v>
      </c>
      <c r="G198" s="20">
        <v>574</v>
      </c>
      <c r="H198" s="20">
        <v>0</v>
      </c>
      <c r="I198" s="20">
        <v>608</v>
      </c>
      <c r="J198" s="20">
        <v>25</v>
      </c>
      <c r="K198" s="20">
        <v>1207</v>
      </c>
      <c r="L198" s="10">
        <v>18793</v>
      </c>
    </row>
    <row r="199" spans="1:12" x14ac:dyDescent="0.25">
      <c r="A199" s="6" t="s">
        <v>191</v>
      </c>
      <c r="B199" s="43" t="s">
        <v>22</v>
      </c>
      <c r="C199" s="8" t="s">
        <v>170</v>
      </c>
      <c r="D199" s="20">
        <v>35000</v>
      </c>
      <c r="E199" s="20">
        <v>0</v>
      </c>
      <c r="F199" s="20">
        <v>35000</v>
      </c>
      <c r="G199" s="20">
        <v>1004.5</v>
      </c>
      <c r="H199" s="20">
        <v>0</v>
      </c>
      <c r="I199" s="20">
        <v>1064</v>
      </c>
      <c r="J199" s="20">
        <v>5475.12</v>
      </c>
      <c r="K199" s="20">
        <v>7543.62</v>
      </c>
      <c r="L199" s="10">
        <v>27456.38</v>
      </c>
    </row>
    <row r="200" spans="1:12" x14ac:dyDescent="0.25">
      <c r="A200" s="6" t="s">
        <v>192</v>
      </c>
      <c r="B200" s="43" t="s">
        <v>22</v>
      </c>
      <c r="C200" s="8" t="s">
        <v>15</v>
      </c>
      <c r="D200" s="20">
        <v>35000</v>
      </c>
      <c r="E200" s="20">
        <v>0</v>
      </c>
      <c r="F200" s="20">
        <v>35000</v>
      </c>
      <c r="G200" s="20">
        <v>1004.5</v>
      </c>
      <c r="H200" s="20">
        <v>0</v>
      </c>
      <c r="I200" s="20">
        <v>1064</v>
      </c>
      <c r="J200" s="20">
        <v>25</v>
      </c>
      <c r="K200" s="20">
        <v>2093.5</v>
      </c>
      <c r="L200" s="10">
        <v>32906.5</v>
      </c>
    </row>
    <row r="201" spans="1:12" x14ac:dyDescent="0.25">
      <c r="A201" s="56" t="s">
        <v>25</v>
      </c>
      <c r="B201" s="57"/>
      <c r="C201" s="22">
        <v>10</v>
      </c>
      <c r="D201" s="12">
        <f t="shared" ref="D201:L201" si="18">SUM(D191:D200)</f>
        <v>430000</v>
      </c>
      <c r="E201" s="12">
        <f t="shared" si="18"/>
        <v>0</v>
      </c>
      <c r="F201" s="12">
        <f t="shared" si="18"/>
        <v>430000</v>
      </c>
      <c r="G201" s="12">
        <f t="shared" si="18"/>
        <v>12341</v>
      </c>
      <c r="H201" s="12">
        <f t="shared" si="18"/>
        <v>31768.550000000003</v>
      </c>
      <c r="I201" s="12">
        <f t="shared" si="18"/>
        <v>13072</v>
      </c>
      <c r="J201" s="12">
        <f t="shared" si="18"/>
        <v>10718.36</v>
      </c>
      <c r="K201" s="12">
        <f t="shared" si="18"/>
        <v>67899.909999999989</v>
      </c>
      <c r="L201" s="19">
        <f t="shared" si="18"/>
        <v>362100.09</v>
      </c>
    </row>
    <row r="202" spans="1:12" x14ac:dyDescent="0.25">
      <c r="A202" s="14"/>
      <c r="B202" s="15"/>
      <c r="C202" s="15"/>
      <c r="D202" s="16"/>
      <c r="E202" s="16"/>
      <c r="F202" s="16"/>
      <c r="G202" s="16"/>
      <c r="H202" s="16"/>
      <c r="I202" s="16"/>
      <c r="J202" s="16"/>
      <c r="K202" s="16"/>
      <c r="L202" s="17"/>
    </row>
    <row r="203" spans="1:12" x14ac:dyDescent="0.25">
      <c r="A203" s="60" t="s">
        <v>194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2"/>
    </row>
    <row r="204" spans="1:12" x14ac:dyDescent="0.25">
      <c r="A204" s="63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5"/>
    </row>
    <row r="205" spans="1:12" x14ac:dyDescent="0.25">
      <c r="A205" s="2" t="s">
        <v>195</v>
      </c>
      <c r="B205" s="3" t="s">
        <v>22</v>
      </c>
      <c r="C205" s="4" t="s">
        <v>36</v>
      </c>
      <c r="D205" s="21">
        <v>70000</v>
      </c>
      <c r="E205" s="21">
        <v>0</v>
      </c>
      <c r="F205" s="21">
        <v>70000</v>
      </c>
      <c r="G205" s="21">
        <v>2009</v>
      </c>
      <c r="H205" s="21">
        <v>5098.45</v>
      </c>
      <c r="I205" s="21">
        <v>2128</v>
      </c>
      <c r="J205" s="21">
        <v>3275.12</v>
      </c>
      <c r="K205" s="21">
        <v>12510.57</v>
      </c>
      <c r="L205" s="5">
        <v>57489.43</v>
      </c>
    </row>
    <row r="206" spans="1:12" x14ac:dyDescent="0.25">
      <c r="A206" s="6" t="s">
        <v>196</v>
      </c>
      <c r="B206" s="7" t="s">
        <v>23</v>
      </c>
      <c r="C206" s="8" t="s">
        <v>199</v>
      </c>
      <c r="D206" s="20">
        <v>77000</v>
      </c>
      <c r="E206" s="20">
        <v>0</v>
      </c>
      <c r="F206" s="20">
        <v>77000</v>
      </c>
      <c r="G206" s="20">
        <v>2209.9</v>
      </c>
      <c r="H206" s="20">
        <v>6695.19</v>
      </c>
      <c r="I206" s="20">
        <v>2340.8000000000002</v>
      </c>
      <c r="J206" s="20">
        <v>125</v>
      </c>
      <c r="K206" s="20">
        <v>11370.89</v>
      </c>
      <c r="L206" s="10">
        <v>65629.11</v>
      </c>
    </row>
    <row r="207" spans="1:12" x14ac:dyDescent="0.25">
      <c r="A207" s="6" t="s">
        <v>197</v>
      </c>
      <c r="B207" s="7" t="s">
        <v>23</v>
      </c>
      <c r="C207" s="8" t="s">
        <v>200</v>
      </c>
      <c r="D207" s="20">
        <v>85000</v>
      </c>
      <c r="E207" s="20">
        <v>0</v>
      </c>
      <c r="F207" s="20">
        <v>85000</v>
      </c>
      <c r="G207" s="20">
        <v>2439.5</v>
      </c>
      <c r="H207" s="20">
        <v>7901.93</v>
      </c>
      <c r="I207" s="20">
        <v>2584</v>
      </c>
      <c r="J207" s="20">
        <v>22851.91</v>
      </c>
      <c r="K207" s="20">
        <v>35777.339999999997</v>
      </c>
      <c r="L207" s="10">
        <v>49222.66</v>
      </c>
    </row>
    <row r="208" spans="1:12" x14ac:dyDescent="0.25">
      <c r="A208" s="6" t="s">
        <v>198</v>
      </c>
      <c r="B208" s="7" t="s">
        <v>23</v>
      </c>
      <c r="C208" s="8" t="s">
        <v>201</v>
      </c>
      <c r="D208" s="20">
        <v>55000</v>
      </c>
      <c r="E208" s="20">
        <v>0</v>
      </c>
      <c r="F208" s="20">
        <v>55000</v>
      </c>
      <c r="G208" s="20">
        <v>1578.5</v>
      </c>
      <c r="H208" s="20">
        <v>2559.6799999999998</v>
      </c>
      <c r="I208" s="20">
        <v>1672</v>
      </c>
      <c r="J208" s="20">
        <v>125</v>
      </c>
      <c r="K208" s="20">
        <v>5935.18</v>
      </c>
      <c r="L208" s="10">
        <v>49064.82</v>
      </c>
    </row>
    <row r="209" spans="1:12" x14ac:dyDescent="0.25">
      <c r="A209" s="56" t="s">
        <v>25</v>
      </c>
      <c r="B209" s="57"/>
      <c r="C209" s="22">
        <v>4</v>
      </c>
      <c r="D209" s="12">
        <f>SUM(D205:D208)</f>
        <v>287000</v>
      </c>
      <c r="E209" s="12">
        <f t="shared" ref="E209:L209" si="19">SUM(E205:E208)</f>
        <v>0</v>
      </c>
      <c r="F209" s="12">
        <f t="shared" si="19"/>
        <v>287000</v>
      </c>
      <c r="G209" s="12">
        <f t="shared" si="19"/>
        <v>8236.9</v>
      </c>
      <c r="H209" s="12">
        <f t="shared" si="19"/>
        <v>22255.25</v>
      </c>
      <c r="I209" s="12">
        <f t="shared" si="19"/>
        <v>8724.7999999999993</v>
      </c>
      <c r="J209" s="12">
        <f t="shared" si="19"/>
        <v>26377.03</v>
      </c>
      <c r="K209" s="12">
        <f t="shared" si="19"/>
        <v>65593.98</v>
      </c>
      <c r="L209" s="19">
        <f t="shared" si="19"/>
        <v>221406.02000000002</v>
      </c>
    </row>
    <row r="210" spans="1:12" x14ac:dyDescent="0.25">
      <c r="A210" s="14"/>
      <c r="B210" s="15"/>
      <c r="C210" s="15"/>
      <c r="D210" s="16"/>
      <c r="E210" s="16"/>
      <c r="F210" s="16"/>
      <c r="G210" s="16"/>
      <c r="H210" s="16"/>
      <c r="I210" s="16"/>
      <c r="J210" s="16"/>
      <c r="K210" s="16"/>
      <c r="L210" s="17"/>
    </row>
    <row r="211" spans="1:12" x14ac:dyDescent="0.25">
      <c r="A211" s="60" t="s">
        <v>202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2"/>
    </row>
    <row r="212" spans="1:12" x14ac:dyDescent="0.25">
      <c r="A212" s="63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5"/>
    </row>
    <row r="213" spans="1:12" x14ac:dyDescent="0.25">
      <c r="A213" s="2" t="s">
        <v>203</v>
      </c>
      <c r="B213" s="3" t="s">
        <v>22</v>
      </c>
      <c r="C213" s="4" t="s">
        <v>206</v>
      </c>
      <c r="D213" s="32">
        <v>61760</v>
      </c>
      <c r="E213" s="32">
        <v>0</v>
      </c>
      <c r="F213" s="32">
        <v>61760</v>
      </c>
      <c r="G213" s="32">
        <v>1772.51</v>
      </c>
      <c r="H213" s="32">
        <v>3817.87</v>
      </c>
      <c r="I213" s="32">
        <v>1877.5</v>
      </c>
      <c r="J213" s="32">
        <v>2601</v>
      </c>
      <c r="K213" s="32">
        <v>10068.879999999999</v>
      </c>
      <c r="L213" s="33">
        <v>51691.12</v>
      </c>
    </row>
    <row r="214" spans="1:12" x14ac:dyDescent="0.25">
      <c r="A214" s="6" t="s">
        <v>204</v>
      </c>
      <c r="B214" s="7" t="s">
        <v>23</v>
      </c>
      <c r="C214" s="8" t="s">
        <v>207</v>
      </c>
      <c r="D214" s="9">
        <v>100000</v>
      </c>
      <c r="E214" s="9">
        <v>0</v>
      </c>
      <c r="F214" s="9">
        <v>100000</v>
      </c>
      <c r="G214" s="9">
        <v>2870</v>
      </c>
      <c r="H214" s="9">
        <v>11767.84</v>
      </c>
      <c r="I214" s="9">
        <v>3040</v>
      </c>
      <c r="J214" s="9">
        <v>1375.12</v>
      </c>
      <c r="K214" s="9">
        <v>19052.96</v>
      </c>
      <c r="L214" s="18">
        <v>80947.039999999994</v>
      </c>
    </row>
    <row r="215" spans="1:12" x14ac:dyDescent="0.25">
      <c r="A215" s="6" t="s">
        <v>205</v>
      </c>
      <c r="B215" s="7" t="s">
        <v>23</v>
      </c>
      <c r="C215" s="8" t="s">
        <v>208</v>
      </c>
      <c r="D215" s="9">
        <v>35000</v>
      </c>
      <c r="E215" s="9">
        <v>0</v>
      </c>
      <c r="F215" s="9">
        <v>35000</v>
      </c>
      <c r="G215" s="9">
        <v>1004.5</v>
      </c>
      <c r="H215" s="9">
        <v>0</v>
      </c>
      <c r="I215" s="9">
        <v>1064</v>
      </c>
      <c r="J215" s="9">
        <v>1125</v>
      </c>
      <c r="K215" s="9">
        <v>3193.5</v>
      </c>
      <c r="L215" s="18">
        <v>31806.5</v>
      </c>
    </row>
    <row r="216" spans="1:12" x14ac:dyDescent="0.25">
      <c r="A216" s="56" t="s">
        <v>25</v>
      </c>
      <c r="B216" s="57"/>
      <c r="C216" s="22">
        <v>3</v>
      </c>
      <c r="D216" s="12">
        <f>SUM(D213:D215)</f>
        <v>196760</v>
      </c>
      <c r="E216" s="12">
        <f t="shared" ref="E216:L216" si="20">SUM(E213:E215)</f>
        <v>0</v>
      </c>
      <c r="F216" s="12">
        <f t="shared" si="20"/>
        <v>196760</v>
      </c>
      <c r="G216" s="12">
        <f t="shared" si="20"/>
        <v>5647.01</v>
      </c>
      <c r="H216" s="12">
        <f t="shared" si="20"/>
        <v>15585.71</v>
      </c>
      <c r="I216" s="12">
        <f t="shared" si="20"/>
        <v>5981.5</v>
      </c>
      <c r="J216" s="12">
        <f t="shared" si="20"/>
        <v>5101.12</v>
      </c>
      <c r="K216" s="12">
        <f t="shared" si="20"/>
        <v>32315.339999999997</v>
      </c>
      <c r="L216" s="19">
        <f t="shared" si="20"/>
        <v>164444.66</v>
      </c>
    </row>
    <row r="217" spans="1:12" x14ac:dyDescent="0.25">
      <c r="A217" s="14"/>
      <c r="B217" s="15"/>
      <c r="C217" s="15"/>
      <c r="D217" s="16"/>
      <c r="E217" s="16"/>
      <c r="F217" s="16"/>
      <c r="G217" s="16"/>
      <c r="H217" s="16"/>
      <c r="I217" s="16"/>
      <c r="J217" s="16"/>
      <c r="K217" s="16"/>
      <c r="L217" s="17"/>
    </row>
    <row r="218" spans="1:12" x14ac:dyDescent="0.25">
      <c r="A218" s="60" t="s">
        <v>230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2"/>
    </row>
    <row r="219" spans="1:12" x14ac:dyDescent="0.25">
      <c r="A219" s="63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5"/>
    </row>
    <row r="220" spans="1:12" x14ac:dyDescent="0.25">
      <c r="A220" s="2" t="s">
        <v>209</v>
      </c>
      <c r="B220" s="3" t="s">
        <v>23</v>
      </c>
      <c r="C220" s="4" t="s">
        <v>227</v>
      </c>
      <c r="D220" s="32">
        <v>10000</v>
      </c>
      <c r="E220" s="32">
        <v>0</v>
      </c>
      <c r="F220" s="32">
        <v>10000</v>
      </c>
      <c r="G220" s="32">
        <v>287</v>
      </c>
      <c r="H220" s="32">
        <v>0</v>
      </c>
      <c r="I220" s="32">
        <v>304</v>
      </c>
      <c r="J220" s="32">
        <v>25</v>
      </c>
      <c r="K220" s="32">
        <v>616</v>
      </c>
      <c r="L220" s="33">
        <v>9384</v>
      </c>
    </row>
    <row r="221" spans="1:12" x14ac:dyDescent="0.25">
      <c r="A221" s="6" t="s">
        <v>210</v>
      </c>
      <c r="B221" s="7" t="s">
        <v>23</v>
      </c>
      <c r="C221" s="8" t="s">
        <v>227</v>
      </c>
      <c r="D221" s="9">
        <v>10000</v>
      </c>
      <c r="E221" s="9">
        <v>0</v>
      </c>
      <c r="F221" s="9">
        <v>10000</v>
      </c>
      <c r="G221" s="9">
        <v>287</v>
      </c>
      <c r="H221" s="9">
        <v>0</v>
      </c>
      <c r="I221" s="9">
        <v>304</v>
      </c>
      <c r="J221" s="9">
        <v>25</v>
      </c>
      <c r="K221" s="9">
        <v>616</v>
      </c>
      <c r="L221" s="18">
        <v>9384</v>
      </c>
    </row>
    <row r="222" spans="1:12" x14ac:dyDescent="0.25">
      <c r="A222" s="6" t="s">
        <v>211</v>
      </c>
      <c r="B222" s="7" t="s">
        <v>23</v>
      </c>
      <c r="C222" s="8" t="s">
        <v>227</v>
      </c>
      <c r="D222" s="9">
        <v>10000</v>
      </c>
      <c r="E222" s="9">
        <v>0</v>
      </c>
      <c r="F222" s="9">
        <v>10000</v>
      </c>
      <c r="G222" s="9">
        <v>287</v>
      </c>
      <c r="H222" s="9">
        <v>0</v>
      </c>
      <c r="I222" s="9">
        <v>304</v>
      </c>
      <c r="J222" s="9">
        <v>25</v>
      </c>
      <c r="K222" s="9">
        <v>616</v>
      </c>
      <c r="L222" s="18">
        <v>9384</v>
      </c>
    </row>
    <row r="223" spans="1:12" x14ac:dyDescent="0.25">
      <c r="A223" s="6" t="s">
        <v>212</v>
      </c>
      <c r="B223" s="7" t="s">
        <v>23</v>
      </c>
      <c r="C223" s="8" t="s">
        <v>227</v>
      </c>
      <c r="D223" s="9">
        <v>10000</v>
      </c>
      <c r="E223" s="9">
        <v>0</v>
      </c>
      <c r="F223" s="9">
        <v>10000</v>
      </c>
      <c r="G223" s="9">
        <v>287</v>
      </c>
      <c r="H223" s="9">
        <v>0</v>
      </c>
      <c r="I223" s="9">
        <v>304</v>
      </c>
      <c r="J223" s="9">
        <v>25</v>
      </c>
      <c r="K223" s="9">
        <v>616</v>
      </c>
      <c r="L223" s="18">
        <v>9384</v>
      </c>
    </row>
    <row r="224" spans="1:12" x14ac:dyDescent="0.25">
      <c r="A224" s="6" t="s">
        <v>213</v>
      </c>
      <c r="B224" s="7" t="s">
        <v>23</v>
      </c>
      <c r="C224" s="8" t="s">
        <v>227</v>
      </c>
      <c r="D224" s="9">
        <v>10000</v>
      </c>
      <c r="E224" s="9">
        <v>0</v>
      </c>
      <c r="F224" s="9">
        <v>10000</v>
      </c>
      <c r="G224" s="9">
        <v>287</v>
      </c>
      <c r="H224" s="9">
        <v>0</v>
      </c>
      <c r="I224" s="9">
        <v>304</v>
      </c>
      <c r="J224" s="9">
        <v>25</v>
      </c>
      <c r="K224" s="9">
        <v>616</v>
      </c>
      <c r="L224" s="18">
        <v>9384</v>
      </c>
    </row>
    <row r="225" spans="1:12" x14ac:dyDescent="0.25">
      <c r="A225" s="6" t="s">
        <v>214</v>
      </c>
      <c r="B225" s="7" t="s">
        <v>22</v>
      </c>
      <c r="C225" s="8" t="s">
        <v>227</v>
      </c>
      <c r="D225" s="9">
        <v>10000</v>
      </c>
      <c r="E225" s="9">
        <v>0</v>
      </c>
      <c r="F225" s="9">
        <v>10000</v>
      </c>
      <c r="G225" s="9">
        <v>287</v>
      </c>
      <c r="H225" s="9">
        <v>0</v>
      </c>
      <c r="I225" s="9">
        <v>304</v>
      </c>
      <c r="J225" s="9">
        <v>25</v>
      </c>
      <c r="K225" s="9">
        <v>616</v>
      </c>
      <c r="L225" s="18">
        <v>9384</v>
      </c>
    </row>
    <row r="226" spans="1:12" x14ac:dyDescent="0.25">
      <c r="A226" s="6" t="s">
        <v>215</v>
      </c>
      <c r="B226" s="7" t="s">
        <v>23</v>
      </c>
      <c r="C226" s="8" t="s">
        <v>227</v>
      </c>
      <c r="D226" s="9">
        <v>10000</v>
      </c>
      <c r="E226" s="9">
        <v>0</v>
      </c>
      <c r="F226" s="9">
        <v>10000</v>
      </c>
      <c r="G226" s="9">
        <v>287</v>
      </c>
      <c r="H226" s="9">
        <v>0</v>
      </c>
      <c r="I226" s="9">
        <v>304</v>
      </c>
      <c r="J226" s="9">
        <v>25</v>
      </c>
      <c r="K226" s="9">
        <v>616</v>
      </c>
      <c r="L226" s="18">
        <v>9384</v>
      </c>
    </row>
    <row r="227" spans="1:12" x14ac:dyDescent="0.25">
      <c r="A227" s="6" t="s">
        <v>216</v>
      </c>
      <c r="B227" s="7" t="s">
        <v>23</v>
      </c>
      <c r="C227" s="8" t="s">
        <v>227</v>
      </c>
      <c r="D227" s="9">
        <v>10000</v>
      </c>
      <c r="E227" s="9">
        <v>0</v>
      </c>
      <c r="F227" s="9">
        <v>10000</v>
      </c>
      <c r="G227" s="9">
        <v>287</v>
      </c>
      <c r="H227" s="9">
        <v>0</v>
      </c>
      <c r="I227" s="9">
        <v>304</v>
      </c>
      <c r="J227" s="9">
        <v>25</v>
      </c>
      <c r="K227" s="9">
        <v>616</v>
      </c>
      <c r="L227" s="18">
        <v>9384</v>
      </c>
    </row>
    <row r="228" spans="1:12" x14ac:dyDescent="0.25">
      <c r="A228" s="6" t="s">
        <v>217</v>
      </c>
      <c r="B228" s="7" t="s">
        <v>23</v>
      </c>
      <c r="C228" s="8" t="s">
        <v>227</v>
      </c>
      <c r="D228" s="9">
        <v>10000</v>
      </c>
      <c r="E228" s="9">
        <v>0</v>
      </c>
      <c r="F228" s="9">
        <v>10000</v>
      </c>
      <c r="G228" s="9">
        <v>287</v>
      </c>
      <c r="H228" s="9">
        <v>0</v>
      </c>
      <c r="I228" s="9">
        <v>304</v>
      </c>
      <c r="J228" s="9">
        <v>25</v>
      </c>
      <c r="K228" s="9">
        <v>616</v>
      </c>
      <c r="L228" s="18">
        <v>9384</v>
      </c>
    </row>
    <row r="229" spans="1:12" x14ac:dyDescent="0.25">
      <c r="A229" s="6" t="s">
        <v>218</v>
      </c>
      <c r="B229" s="7" t="s">
        <v>23</v>
      </c>
      <c r="C229" s="8" t="s">
        <v>227</v>
      </c>
      <c r="D229" s="9">
        <v>10000</v>
      </c>
      <c r="E229" s="9">
        <v>0</v>
      </c>
      <c r="F229" s="9">
        <v>10000</v>
      </c>
      <c r="G229" s="9">
        <v>287</v>
      </c>
      <c r="H229" s="9">
        <v>0</v>
      </c>
      <c r="I229" s="9">
        <v>304</v>
      </c>
      <c r="J229" s="9">
        <v>25</v>
      </c>
      <c r="K229" s="9">
        <v>616</v>
      </c>
      <c r="L229" s="18">
        <v>9384</v>
      </c>
    </row>
    <row r="230" spans="1:12" x14ac:dyDescent="0.25">
      <c r="A230" s="6" t="s">
        <v>219</v>
      </c>
      <c r="B230" s="7" t="s">
        <v>22</v>
      </c>
      <c r="C230" s="8" t="s">
        <v>227</v>
      </c>
      <c r="D230" s="9">
        <v>10000</v>
      </c>
      <c r="E230" s="9">
        <v>0</v>
      </c>
      <c r="F230" s="9">
        <v>10000</v>
      </c>
      <c r="G230" s="9">
        <v>287</v>
      </c>
      <c r="H230" s="9">
        <v>0</v>
      </c>
      <c r="I230" s="9">
        <v>304</v>
      </c>
      <c r="J230" s="9">
        <v>25</v>
      </c>
      <c r="K230" s="9">
        <v>616</v>
      </c>
      <c r="L230" s="18">
        <v>9384</v>
      </c>
    </row>
    <row r="231" spans="1:12" x14ac:dyDescent="0.25">
      <c r="A231" s="6" t="s">
        <v>225</v>
      </c>
      <c r="B231" s="7" t="s">
        <v>22</v>
      </c>
      <c r="C231" s="8" t="s">
        <v>227</v>
      </c>
      <c r="D231" s="9">
        <v>10000</v>
      </c>
      <c r="E231" s="9">
        <v>0</v>
      </c>
      <c r="F231" s="9">
        <v>10000</v>
      </c>
      <c r="G231" s="9">
        <v>287</v>
      </c>
      <c r="H231" s="9">
        <v>0</v>
      </c>
      <c r="I231" s="9">
        <v>304</v>
      </c>
      <c r="J231" s="9">
        <v>25</v>
      </c>
      <c r="K231" s="9">
        <v>616</v>
      </c>
      <c r="L231" s="18">
        <v>9384</v>
      </c>
    </row>
    <row r="232" spans="1:12" x14ac:dyDescent="0.25">
      <c r="A232" s="6" t="s">
        <v>220</v>
      </c>
      <c r="B232" s="7" t="s">
        <v>22</v>
      </c>
      <c r="C232" s="8" t="s">
        <v>227</v>
      </c>
      <c r="D232" s="9">
        <v>10000</v>
      </c>
      <c r="E232" s="9">
        <v>0</v>
      </c>
      <c r="F232" s="9">
        <v>10000</v>
      </c>
      <c r="G232" s="9">
        <v>287</v>
      </c>
      <c r="H232" s="9">
        <v>0</v>
      </c>
      <c r="I232" s="9">
        <v>304</v>
      </c>
      <c r="J232" s="9">
        <v>25</v>
      </c>
      <c r="K232" s="9">
        <v>616</v>
      </c>
      <c r="L232" s="18">
        <v>9384</v>
      </c>
    </row>
    <row r="233" spans="1:12" x14ac:dyDescent="0.25">
      <c r="A233" s="6" t="s">
        <v>221</v>
      </c>
      <c r="B233" s="7" t="s">
        <v>23</v>
      </c>
      <c r="C233" s="8" t="s">
        <v>227</v>
      </c>
      <c r="D233" s="9">
        <v>10000</v>
      </c>
      <c r="E233" s="9">
        <v>0</v>
      </c>
      <c r="F233" s="9">
        <v>10000</v>
      </c>
      <c r="G233" s="9">
        <v>287</v>
      </c>
      <c r="H233" s="9">
        <v>0</v>
      </c>
      <c r="I233" s="9">
        <v>304</v>
      </c>
      <c r="J233" s="9">
        <v>25</v>
      </c>
      <c r="K233" s="9">
        <v>616</v>
      </c>
      <c r="L233" s="18">
        <v>9384</v>
      </c>
    </row>
    <row r="234" spans="1:12" x14ac:dyDescent="0.25">
      <c r="A234" s="14" t="s">
        <v>222</v>
      </c>
      <c r="B234" s="34" t="s">
        <v>23</v>
      </c>
      <c r="C234" s="15" t="s">
        <v>227</v>
      </c>
      <c r="D234" s="16">
        <v>10000</v>
      </c>
      <c r="E234" s="16">
        <v>0</v>
      </c>
      <c r="F234" s="16">
        <v>10000</v>
      </c>
      <c r="G234" s="16">
        <v>287</v>
      </c>
      <c r="H234" s="16">
        <v>0</v>
      </c>
      <c r="I234" s="16">
        <v>304</v>
      </c>
      <c r="J234" s="16">
        <v>25</v>
      </c>
      <c r="K234" s="16">
        <v>616</v>
      </c>
      <c r="L234" s="17">
        <v>9384</v>
      </c>
    </row>
    <row r="235" spans="1:12" x14ac:dyDescent="0.25">
      <c r="A235" s="28" t="s">
        <v>0</v>
      </c>
      <c r="B235" s="28" t="s">
        <v>2</v>
      </c>
      <c r="C235" s="28" t="s">
        <v>1</v>
      </c>
      <c r="D235" s="29" t="s">
        <v>3</v>
      </c>
      <c r="E235" s="29" t="s">
        <v>4</v>
      </c>
      <c r="F235" s="29" t="s">
        <v>5</v>
      </c>
      <c r="G235" s="29" t="s">
        <v>6</v>
      </c>
      <c r="H235" s="29" t="s">
        <v>7</v>
      </c>
      <c r="I235" s="29" t="s">
        <v>8</v>
      </c>
      <c r="J235" s="29" t="s">
        <v>9</v>
      </c>
      <c r="K235" s="29" t="s">
        <v>10</v>
      </c>
      <c r="L235" s="29" t="s">
        <v>11</v>
      </c>
    </row>
    <row r="236" spans="1:12" x14ac:dyDescent="0.25">
      <c r="A236" s="6" t="s">
        <v>223</v>
      </c>
      <c r="B236" s="7" t="s">
        <v>23</v>
      </c>
      <c r="C236" s="45" t="s">
        <v>186</v>
      </c>
      <c r="D236" s="9">
        <v>18400</v>
      </c>
      <c r="E236" s="9">
        <v>0</v>
      </c>
      <c r="F236" s="9">
        <v>18400</v>
      </c>
      <c r="G236" s="9">
        <v>528.08000000000004</v>
      </c>
      <c r="H236" s="9">
        <v>0</v>
      </c>
      <c r="I236" s="9">
        <v>559.36</v>
      </c>
      <c r="J236" s="9">
        <v>25</v>
      </c>
      <c r="K236" s="9">
        <v>1112.44</v>
      </c>
      <c r="L236" s="18">
        <v>17287.560000000001</v>
      </c>
    </row>
    <row r="237" spans="1:12" x14ac:dyDescent="0.25">
      <c r="A237" s="6" t="s">
        <v>224</v>
      </c>
      <c r="B237" s="7" t="s">
        <v>23</v>
      </c>
      <c r="C237" s="45" t="s">
        <v>228</v>
      </c>
      <c r="D237" s="9">
        <v>14300</v>
      </c>
      <c r="E237" s="9">
        <v>0</v>
      </c>
      <c r="F237" s="9">
        <v>14300</v>
      </c>
      <c r="G237" s="9">
        <v>410.41</v>
      </c>
      <c r="H237" s="9">
        <v>0</v>
      </c>
      <c r="I237" s="9">
        <v>434.72</v>
      </c>
      <c r="J237" s="9">
        <v>25</v>
      </c>
      <c r="K237" s="9">
        <v>870.13</v>
      </c>
      <c r="L237" s="18">
        <v>13429.87</v>
      </c>
    </row>
    <row r="238" spans="1:12" x14ac:dyDescent="0.25">
      <c r="A238" s="6" t="s">
        <v>226</v>
      </c>
      <c r="B238" s="7" t="s">
        <v>23</v>
      </c>
      <c r="C238" s="45" t="s">
        <v>229</v>
      </c>
      <c r="D238" s="9">
        <v>45000</v>
      </c>
      <c r="E238" s="9">
        <v>0</v>
      </c>
      <c r="F238" s="9">
        <v>45000</v>
      </c>
      <c r="G238" s="9">
        <v>1291.5</v>
      </c>
      <c r="H238" s="9">
        <v>1148.33</v>
      </c>
      <c r="I238" s="9">
        <v>1368</v>
      </c>
      <c r="J238" s="9">
        <v>25</v>
      </c>
      <c r="K238" s="9">
        <v>3832.83</v>
      </c>
      <c r="L238" s="18">
        <v>41167.17</v>
      </c>
    </row>
    <row r="239" spans="1:12" x14ac:dyDescent="0.25">
      <c r="A239" s="6" t="s">
        <v>231</v>
      </c>
      <c r="B239" s="43" t="s">
        <v>23</v>
      </c>
      <c r="C239" s="45" t="s">
        <v>101</v>
      </c>
      <c r="D239" s="9">
        <v>18400</v>
      </c>
      <c r="E239" s="9">
        <v>0</v>
      </c>
      <c r="F239" s="9">
        <v>18400</v>
      </c>
      <c r="G239" s="9">
        <v>528.08000000000004</v>
      </c>
      <c r="H239" s="9">
        <v>0</v>
      </c>
      <c r="I239" s="9">
        <v>559.36</v>
      </c>
      <c r="J239" s="9">
        <v>25</v>
      </c>
      <c r="K239" s="9">
        <v>1112.44</v>
      </c>
      <c r="L239" s="18">
        <v>17287.560000000001</v>
      </c>
    </row>
    <row r="240" spans="1:12" x14ac:dyDescent="0.25">
      <c r="A240" s="6" t="s">
        <v>232</v>
      </c>
      <c r="B240" s="43" t="s">
        <v>23</v>
      </c>
      <c r="C240" s="45" t="s">
        <v>227</v>
      </c>
      <c r="D240" s="9">
        <v>10000</v>
      </c>
      <c r="E240" s="9">
        <v>0</v>
      </c>
      <c r="F240" s="9">
        <v>10000</v>
      </c>
      <c r="G240" s="9">
        <v>287</v>
      </c>
      <c r="H240" s="9">
        <v>0</v>
      </c>
      <c r="I240" s="9">
        <v>304</v>
      </c>
      <c r="J240" s="9">
        <v>25</v>
      </c>
      <c r="K240" s="9">
        <v>616</v>
      </c>
      <c r="L240" s="18">
        <v>9384</v>
      </c>
    </row>
    <row r="241" spans="1:12" x14ac:dyDescent="0.25">
      <c r="A241" s="6" t="s">
        <v>233</v>
      </c>
      <c r="B241" s="43" t="s">
        <v>23</v>
      </c>
      <c r="C241" s="45" t="s">
        <v>187</v>
      </c>
      <c r="D241" s="9">
        <v>13443.79</v>
      </c>
      <c r="E241" s="9">
        <v>0</v>
      </c>
      <c r="F241" s="9">
        <v>13443.79</v>
      </c>
      <c r="G241" s="9">
        <v>385.84</v>
      </c>
      <c r="H241" s="9">
        <v>0</v>
      </c>
      <c r="I241" s="9">
        <v>408.69</v>
      </c>
      <c r="J241" s="9">
        <v>25</v>
      </c>
      <c r="K241" s="9">
        <v>819.53</v>
      </c>
      <c r="L241" s="18">
        <v>12624.26</v>
      </c>
    </row>
    <row r="242" spans="1:12" x14ac:dyDescent="0.25">
      <c r="A242" s="6" t="s">
        <v>234</v>
      </c>
      <c r="B242" s="43" t="s">
        <v>23</v>
      </c>
      <c r="C242" s="45" t="s">
        <v>187</v>
      </c>
      <c r="D242" s="9">
        <v>10000</v>
      </c>
      <c r="E242" s="9">
        <v>0</v>
      </c>
      <c r="F242" s="9">
        <v>10000</v>
      </c>
      <c r="G242" s="9">
        <v>287</v>
      </c>
      <c r="H242" s="9">
        <v>0</v>
      </c>
      <c r="I242" s="9">
        <v>304</v>
      </c>
      <c r="J242" s="9">
        <v>25</v>
      </c>
      <c r="K242" s="9">
        <v>616</v>
      </c>
      <c r="L242" s="18">
        <v>9384</v>
      </c>
    </row>
    <row r="243" spans="1:12" x14ac:dyDescent="0.25">
      <c r="A243" s="6" t="s">
        <v>235</v>
      </c>
      <c r="B243" s="43" t="s">
        <v>23</v>
      </c>
      <c r="C243" s="45" t="s">
        <v>187</v>
      </c>
      <c r="D243" s="9">
        <v>10000</v>
      </c>
      <c r="E243" s="9">
        <v>0</v>
      </c>
      <c r="F243" s="9">
        <v>10000</v>
      </c>
      <c r="G243" s="9">
        <v>287</v>
      </c>
      <c r="H243" s="9">
        <v>0</v>
      </c>
      <c r="I243" s="9">
        <v>304</v>
      </c>
      <c r="J243" s="9">
        <v>25</v>
      </c>
      <c r="K243" s="9">
        <v>616</v>
      </c>
      <c r="L243" s="18">
        <v>9384</v>
      </c>
    </row>
    <row r="244" spans="1:12" x14ac:dyDescent="0.25">
      <c r="A244" s="6" t="s">
        <v>236</v>
      </c>
      <c r="B244" s="43" t="s">
        <v>23</v>
      </c>
      <c r="C244" s="45" t="s">
        <v>187</v>
      </c>
      <c r="D244" s="9">
        <v>10000</v>
      </c>
      <c r="E244" s="9">
        <v>0</v>
      </c>
      <c r="F244" s="9">
        <v>10000</v>
      </c>
      <c r="G244" s="9">
        <v>287</v>
      </c>
      <c r="H244" s="9">
        <v>0</v>
      </c>
      <c r="I244" s="9">
        <v>304</v>
      </c>
      <c r="J244" s="9">
        <v>25</v>
      </c>
      <c r="K244" s="9">
        <v>616</v>
      </c>
      <c r="L244" s="18">
        <v>9384</v>
      </c>
    </row>
    <row r="245" spans="1:12" x14ac:dyDescent="0.25">
      <c r="A245" s="6" t="s">
        <v>237</v>
      </c>
      <c r="B245" s="43" t="s">
        <v>23</v>
      </c>
      <c r="C245" s="45" t="s">
        <v>187</v>
      </c>
      <c r="D245" s="9">
        <v>10000</v>
      </c>
      <c r="E245" s="9">
        <v>0</v>
      </c>
      <c r="F245" s="9">
        <v>10000</v>
      </c>
      <c r="G245" s="9">
        <v>287</v>
      </c>
      <c r="H245" s="9">
        <v>0</v>
      </c>
      <c r="I245" s="9">
        <v>304</v>
      </c>
      <c r="J245" s="9">
        <v>25</v>
      </c>
      <c r="K245" s="9">
        <v>616</v>
      </c>
      <c r="L245" s="18">
        <v>9384</v>
      </c>
    </row>
    <row r="246" spans="1:12" x14ac:dyDescent="0.25">
      <c r="A246" s="6" t="s">
        <v>238</v>
      </c>
      <c r="B246" s="43" t="s">
        <v>23</v>
      </c>
      <c r="C246" s="45" t="s">
        <v>187</v>
      </c>
      <c r="D246" s="9">
        <v>10000</v>
      </c>
      <c r="E246" s="9">
        <v>0</v>
      </c>
      <c r="F246" s="9">
        <v>10000</v>
      </c>
      <c r="G246" s="9">
        <v>287</v>
      </c>
      <c r="H246" s="9">
        <v>0</v>
      </c>
      <c r="I246" s="9">
        <v>304</v>
      </c>
      <c r="J246" s="9">
        <v>25</v>
      </c>
      <c r="K246" s="9">
        <v>616</v>
      </c>
      <c r="L246" s="18">
        <v>9384</v>
      </c>
    </row>
    <row r="247" spans="1:12" x14ac:dyDescent="0.25">
      <c r="A247" s="6" t="s">
        <v>239</v>
      </c>
      <c r="B247" s="43" t="s">
        <v>23</v>
      </c>
      <c r="C247" s="45" t="s">
        <v>187</v>
      </c>
      <c r="D247" s="9">
        <v>10000</v>
      </c>
      <c r="E247" s="9">
        <v>0</v>
      </c>
      <c r="F247" s="9">
        <v>10000</v>
      </c>
      <c r="G247" s="9">
        <v>287</v>
      </c>
      <c r="H247" s="9">
        <v>0</v>
      </c>
      <c r="I247" s="9">
        <v>304</v>
      </c>
      <c r="J247" s="9">
        <v>25</v>
      </c>
      <c r="K247" s="9">
        <v>616</v>
      </c>
      <c r="L247" s="18">
        <v>9384</v>
      </c>
    </row>
    <row r="248" spans="1:12" x14ac:dyDescent="0.25">
      <c r="A248" s="6" t="s">
        <v>269</v>
      </c>
      <c r="B248" s="43" t="s">
        <v>23</v>
      </c>
      <c r="C248" s="45" t="s">
        <v>187</v>
      </c>
      <c r="D248" s="9">
        <v>10000</v>
      </c>
      <c r="E248" s="9">
        <v>0</v>
      </c>
      <c r="F248" s="9">
        <v>10000</v>
      </c>
      <c r="G248" s="9">
        <v>287</v>
      </c>
      <c r="H248" s="9">
        <v>0</v>
      </c>
      <c r="I248" s="9">
        <v>304</v>
      </c>
      <c r="J248" s="9">
        <v>25</v>
      </c>
      <c r="K248" s="9">
        <v>616</v>
      </c>
      <c r="L248" s="18">
        <v>9384</v>
      </c>
    </row>
    <row r="249" spans="1:12" x14ac:dyDescent="0.25">
      <c r="A249" s="6" t="s">
        <v>240</v>
      </c>
      <c r="B249" s="43" t="s">
        <v>23</v>
      </c>
      <c r="C249" s="45" t="s">
        <v>187</v>
      </c>
      <c r="D249" s="9">
        <v>10000</v>
      </c>
      <c r="E249" s="9">
        <v>0</v>
      </c>
      <c r="F249" s="9">
        <v>10000</v>
      </c>
      <c r="G249" s="9">
        <v>287</v>
      </c>
      <c r="H249" s="9">
        <v>0</v>
      </c>
      <c r="I249" s="9">
        <v>304</v>
      </c>
      <c r="J249" s="9">
        <v>25</v>
      </c>
      <c r="K249" s="9">
        <v>616</v>
      </c>
      <c r="L249" s="18">
        <v>9384</v>
      </c>
    </row>
    <row r="250" spans="1:12" x14ac:dyDescent="0.25">
      <c r="A250" s="6" t="s">
        <v>241</v>
      </c>
      <c r="B250" s="43" t="s">
        <v>23</v>
      </c>
      <c r="C250" s="45" t="s">
        <v>187</v>
      </c>
      <c r="D250" s="9">
        <v>10000</v>
      </c>
      <c r="E250" s="9">
        <v>0</v>
      </c>
      <c r="F250" s="9">
        <v>10000</v>
      </c>
      <c r="G250" s="9">
        <v>287</v>
      </c>
      <c r="H250" s="9">
        <v>0</v>
      </c>
      <c r="I250" s="9">
        <v>304</v>
      </c>
      <c r="J250" s="9">
        <v>25</v>
      </c>
      <c r="K250" s="9">
        <v>616</v>
      </c>
      <c r="L250" s="18">
        <v>9384</v>
      </c>
    </row>
    <row r="251" spans="1:12" x14ac:dyDescent="0.25">
      <c r="A251" s="6" t="s">
        <v>242</v>
      </c>
      <c r="B251" s="43" t="s">
        <v>23</v>
      </c>
      <c r="C251" s="45" t="s">
        <v>187</v>
      </c>
      <c r="D251" s="9">
        <v>10000</v>
      </c>
      <c r="E251" s="9">
        <v>0</v>
      </c>
      <c r="F251" s="9">
        <v>10000</v>
      </c>
      <c r="G251" s="9">
        <v>287</v>
      </c>
      <c r="H251" s="9">
        <v>0</v>
      </c>
      <c r="I251" s="9">
        <v>304</v>
      </c>
      <c r="J251" s="9">
        <v>25</v>
      </c>
      <c r="K251" s="9">
        <v>616</v>
      </c>
      <c r="L251" s="18">
        <v>9384</v>
      </c>
    </row>
    <row r="252" spans="1:12" x14ac:dyDescent="0.25">
      <c r="A252" s="6" t="s">
        <v>243</v>
      </c>
      <c r="B252" s="43" t="s">
        <v>22</v>
      </c>
      <c r="C252" s="45" t="s">
        <v>187</v>
      </c>
      <c r="D252" s="9">
        <v>10000</v>
      </c>
      <c r="E252" s="9">
        <v>0</v>
      </c>
      <c r="F252" s="9">
        <v>10000</v>
      </c>
      <c r="G252" s="9">
        <v>287</v>
      </c>
      <c r="H252" s="9">
        <v>0</v>
      </c>
      <c r="I252" s="9">
        <v>304</v>
      </c>
      <c r="J252" s="9">
        <v>25</v>
      </c>
      <c r="K252" s="9">
        <v>616</v>
      </c>
      <c r="L252" s="18">
        <v>9384</v>
      </c>
    </row>
    <row r="253" spans="1:12" x14ac:dyDescent="0.25">
      <c r="A253" s="6" t="s">
        <v>244</v>
      </c>
      <c r="B253" s="43" t="s">
        <v>22</v>
      </c>
      <c r="C253" s="45" t="s">
        <v>187</v>
      </c>
      <c r="D253" s="9">
        <v>10000</v>
      </c>
      <c r="E253" s="9">
        <v>0</v>
      </c>
      <c r="F253" s="9">
        <v>10000</v>
      </c>
      <c r="G253" s="9">
        <v>287</v>
      </c>
      <c r="H253" s="9">
        <v>0</v>
      </c>
      <c r="I253" s="9">
        <v>304</v>
      </c>
      <c r="J253" s="9">
        <v>25</v>
      </c>
      <c r="K253" s="9">
        <v>616</v>
      </c>
      <c r="L253" s="18">
        <v>9384</v>
      </c>
    </row>
    <row r="254" spans="1:12" x14ac:dyDescent="0.25">
      <c r="A254" s="6" t="s">
        <v>245</v>
      </c>
      <c r="B254" s="43" t="s">
        <v>23</v>
      </c>
      <c r="C254" s="45" t="s">
        <v>187</v>
      </c>
      <c r="D254" s="9">
        <v>10000</v>
      </c>
      <c r="E254" s="9">
        <v>0</v>
      </c>
      <c r="F254" s="9">
        <v>10000</v>
      </c>
      <c r="G254" s="9">
        <v>287</v>
      </c>
      <c r="H254" s="9">
        <v>0</v>
      </c>
      <c r="I254" s="9">
        <v>304</v>
      </c>
      <c r="J254" s="9">
        <v>25</v>
      </c>
      <c r="K254" s="9">
        <v>616</v>
      </c>
      <c r="L254" s="18">
        <v>9384</v>
      </c>
    </row>
    <row r="255" spans="1:12" x14ac:dyDescent="0.25">
      <c r="A255" s="6" t="s">
        <v>246</v>
      </c>
      <c r="B255" s="43" t="s">
        <v>23</v>
      </c>
      <c r="C255" s="45" t="s">
        <v>187</v>
      </c>
      <c r="D255" s="9">
        <v>10000</v>
      </c>
      <c r="E255" s="9">
        <v>0</v>
      </c>
      <c r="F255" s="9">
        <v>10000</v>
      </c>
      <c r="G255" s="9">
        <v>287</v>
      </c>
      <c r="H255" s="9">
        <v>0</v>
      </c>
      <c r="I255" s="9">
        <v>304</v>
      </c>
      <c r="J255" s="9">
        <v>25</v>
      </c>
      <c r="K255" s="9">
        <v>616</v>
      </c>
      <c r="L255" s="18">
        <v>9384</v>
      </c>
    </row>
    <row r="256" spans="1:12" x14ac:dyDescent="0.25">
      <c r="A256" s="6" t="s">
        <v>267</v>
      </c>
      <c r="B256" s="43" t="s">
        <v>23</v>
      </c>
      <c r="C256" s="45" t="s">
        <v>187</v>
      </c>
      <c r="D256" s="9">
        <v>10000</v>
      </c>
      <c r="E256" s="9">
        <v>0</v>
      </c>
      <c r="F256" s="9">
        <v>10000</v>
      </c>
      <c r="G256" s="9">
        <v>287</v>
      </c>
      <c r="H256" s="9">
        <v>0</v>
      </c>
      <c r="I256" s="9">
        <v>304</v>
      </c>
      <c r="J256" s="9">
        <v>25</v>
      </c>
      <c r="K256" s="9">
        <v>616</v>
      </c>
      <c r="L256" s="18">
        <v>9384</v>
      </c>
    </row>
    <row r="257" spans="1:12" x14ac:dyDescent="0.25">
      <c r="A257" s="6" t="s">
        <v>247</v>
      </c>
      <c r="B257" s="43" t="s">
        <v>23</v>
      </c>
      <c r="C257" s="45" t="s">
        <v>187</v>
      </c>
      <c r="D257" s="9">
        <v>10000</v>
      </c>
      <c r="E257" s="9">
        <v>0</v>
      </c>
      <c r="F257" s="9">
        <v>10000</v>
      </c>
      <c r="G257" s="9">
        <v>287</v>
      </c>
      <c r="H257" s="9">
        <v>0</v>
      </c>
      <c r="I257" s="9">
        <v>304</v>
      </c>
      <c r="J257" s="9">
        <v>25</v>
      </c>
      <c r="K257" s="9">
        <v>616</v>
      </c>
      <c r="L257" s="18">
        <v>9384</v>
      </c>
    </row>
    <row r="258" spans="1:12" x14ac:dyDescent="0.25">
      <c r="A258" s="6" t="s">
        <v>248</v>
      </c>
      <c r="B258" s="43" t="s">
        <v>23</v>
      </c>
      <c r="C258" s="45" t="s">
        <v>187</v>
      </c>
      <c r="D258" s="9">
        <v>10000</v>
      </c>
      <c r="E258" s="9">
        <v>0</v>
      </c>
      <c r="F258" s="9">
        <v>10000</v>
      </c>
      <c r="G258" s="9">
        <v>287</v>
      </c>
      <c r="H258" s="9">
        <v>0</v>
      </c>
      <c r="I258" s="9">
        <v>304</v>
      </c>
      <c r="J258" s="9">
        <v>25</v>
      </c>
      <c r="K258" s="9">
        <v>616</v>
      </c>
      <c r="L258" s="18">
        <v>9384</v>
      </c>
    </row>
    <row r="259" spans="1:12" x14ac:dyDescent="0.25">
      <c r="A259" s="6" t="s">
        <v>249</v>
      </c>
      <c r="B259" s="43" t="s">
        <v>23</v>
      </c>
      <c r="C259" s="45" t="s">
        <v>186</v>
      </c>
      <c r="D259" s="9">
        <v>18000</v>
      </c>
      <c r="E259" s="9">
        <v>0</v>
      </c>
      <c r="F259" s="9">
        <v>18000</v>
      </c>
      <c r="G259" s="9">
        <v>516.6</v>
      </c>
      <c r="H259" s="9">
        <v>0</v>
      </c>
      <c r="I259" s="9">
        <v>547.20000000000005</v>
      </c>
      <c r="J259" s="9">
        <v>1375.12</v>
      </c>
      <c r="K259" s="9">
        <v>2438.92</v>
      </c>
      <c r="L259" s="18">
        <v>15561.08</v>
      </c>
    </row>
    <row r="260" spans="1:12" x14ac:dyDescent="0.25">
      <c r="A260" s="6" t="s">
        <v>268</v>
      </c>
      <c r="B260" s="43" t="s">
        <v>22</v>
      </c>
      <c r="C260" s="45" t="s">
        <v>31</v>
      </c>
      <c r="D260" s="9">
        <v>14000</v>
      </c>
      <c r="E260" s="9">
        <v>0</v>
      </c>
      <c r="F260" s="9">
        <v>14000</v>
      </c>
      <c r="G260" s="9">
        <v>401.8</v>
      </c>
      <c r="H260" s="9">
        <v>0</v>
      </c>
      <c r="I260" s="9">
        <v>425.6</v>
      </c>
      <c r="J260" s="9">
        <v>25</v>
      </c>
      <c r="K260" s="9">
        <v>852.4</v>
      </c>
      <c r="L260" s="18">
        <v>13147.6</v>
      </c>
    </row>
    <row r="261" spans="1:12" x14ac:dyDescent="0.25">
      <c r="A261" s="6" t="s">
        <v>250</v>
      </c>
      <c r="B261" s="43" t="s">
        <v>23</v>
      </c>
      <c r="C261" s="45" t="s">
        <v>187</v>
      </c>
      <c r="D261" s="9">
        <v>10000</v>
      </c>
      <c r="E261" s="9">
        <v>0</v>
      </c>
      <c r="F261" s="9">
        <v>10000</v>
      </c>
      <c r="G261" s="9">
        <v>287</v>
      </c>
      <c r="H261" s="9">
        <v>0</v>
      </c>
      <c r="I261" s="9">
        <v>304</v>
      </c>
      <c r="J261" s="9">
        <v>25</v>
      </c>
      <c r="K261" s="9">
        <v>616</v>
      </c>
      <c r="L261" s="18">
        <v>9384</v>
      </c>
    </row>
    <row r="262" spans="1:12" x14ac:dyDescent="0.25">
      <c r="A262" s="6" t="s">
        <v>251</v>
      </c>
      <c r="B262" s="43" t="s">
        <v>23</v>
      </c>
      <c r="C262" s="45" t="s">
        <v>187</v>
      </c>
      <c r="D262" s="9">
        <v>10000</v>
      </c>
      <c r="E262" s="9">
        <v>0</v>
      </c>
      <c r="F262" s="9">
        <v>10000</v>
      </c>
      <c r="G262" s="9">
        <v>287</v>
      </c>
      <c r="H262" s="9">
        <v>0</v>
      </c>
      <c r="I262" s="9">
        <v>304</v>
      </c>
      <c r="J262" s="9">
        <v>25</v>
      </c>
      <c r="K262" s="9">
        <v>616</v>
      </c>
      <c r="L262" s="18">
        <v>9384</v>
      </c>
    </row>
    <row r="263" spans="1:12" x14ac:dyDescent="0.25">
      <c r="A263" s="6" t="s">
        <v>252</v>
      </c>
      <c r="B263" s="43" t="s">
        <v>23</v>
      </c>
      <c r="C263" s="45" t="s">
        <v>193</v>
      </c>
      <c r="D263" s="9">
        <v>35000</v>
      </c>
      <c r="E263" s="9">
        <v>0</v>
      </c>
      <c r="F263" s="9">
        <v>35000</v>
      </c>
      <c r="G263" s="9">
        <v>1004.5</v>
      </c>
      <c r="H263" s="9">
        <v>0</v>
      </c>
      <c r="I263" s="9">
        <v>1064</v>
      </c>
      <c r="J263" s="9">
        <v>25</v>
      </c>
      <c r="K263" s="9">
        <v>2093.5</v>
      </c>
      <c r="L263" s="18">
        <v>32906.5</v>
      </c>
    </row>
    <row r="264" spans="1:12" x14ac:dyDescent="0.25">
      <c r="A264" s="6" t="s">
        <v>253</v>
      </c>
      <c r="B264" s="43" t="s">
        <v>22</v>
      </c>
      <c r="C264" s="45" t="s">
        <v>37</v>
      </c>
      <c r="D264" s="9">
        <v>20000</v>
      </c>
      <c r="E264" s="9">
        <v>0</v>
      </c>
      <c r="F264" s="9">
        <v>20000</v>
      </c>
      <c r="G264" s="9">
        <v>574</v>
      </c>
      <c r="H264" s="9">
        <v>0</v>
      </c>
      <c r="I264" s="9">
        <v>608</v>
      </c>
      <c r="J264" s="9">
        <v>25</v>
      </c>
      <c r="K264" s="9">
        <v>1207</v>
      </c>
      <c r="L264" s="18">
        <v>18793</v>
      </c>
    </row>
    <row r="265" spans="1:12" x14ac:dyDescent="0.25">
      <c r="A265" s="6" t="s">
        <v>254</v>
      </c>
      <c r="B265" s="43" t="s">
        <v>23</v>
      </c>
      <c r="C265" s="45" t="s">
        <v>187</v>
      </c>
      <c r="D265" s="9">
        <v>10000</v>
      </c>
      <c r="E265" s="9">
        <v>0</v>
      </c>
      <c r="F265" s="9">
        <v>10000</v>
      </c>
      <c r="G265" s="9">
        <v>287</v>
      </c>
      <c r="H265" s="9">
        <v>0</v>
      </c>
      <c r="I265" s="9">
        <v>304</v>
      </c>
      <c r="J265" s="9">
        <v>25</v>
      </c>
      <c r="K265" s="9">
        <v>616</v>
      </c>
      <c r="L265" s="18">
        <v>9384</v>
      </c>
    </row>
    <row r="266" spans="1:12" x14ac:dyDescent="0.25">
      <c r="A266" s="6" t="s">
        <v>255</v>
      </c>
      <c r="B266" s="43" t="s">
        <v>23</v>
      </c>
      <c r="C266" s="45" t="s">
        <v>187</v>
      </c>
      <c r="D266" s="9">
        <v>10000</v>
      </c>
      <c r="E266" s="9">
        <v>0</v>
      </c>
      <c r="F266" s="9">
        <v>10000</v>
      </c>
      <c r="G266" s="9">
        <v>287</v>
      </c>
      <c r="H266" s="9">
        <v>0</v>
      </c>
      <c r="I266" s="9">
        <v>304</v>
      </c>
      <c r="J266" s="9">
        <v>25</v>
      </c>
      <c r="K266" s="9">
        <v>616</v>
      </c>
      <c r="L266" s="18">
        <v>9384</v>
      </c>
    </row>
    <row r="267" spans="1:12" x14ac:dyDescent="0.25">
      <c r="A267" s="6" t="s">
        <v>256</v>
      </c>
      <c r="B267" s="43" t="s">
        <v>23</v>
      </c>
      <c r="C267" s="45" t="s">
        <v>187</v>
      </c>
      <c r="D267" s="9">
        <v>10000</v>
      </c>
      <c r="E267" s="9">
        <v>0</v>
      </c>
      <c r="F267" s="9">
        <v>10000</v>
      </c>
      <c r="G267" s="9">
        <v>287</v>
      </c>
      <c r="H267" s="9">
        <v>0</v>
      </c>
      <c r="I267" s="9">
        <v>304</v>
      </c>
      <c r="J267" s="9">
        <v>25</v>
      </c>
      <c r="K267" s="9">
        <v>616</v>
      </c>
      <c r="L267" s="18">
        <v>9384</v>
      </c>
    </row>
    <row r="268" spans="1:12" x14ac:dyDescent="0.25">
      <c r="A268" s="6" t="s">
        <v>257</v>
      </c>
      <c r="B268" s="43" t="s">
        <v>23</v>
      </c>
      <c r="C268" s="45" t="s">
        <v>187</v>
      </c>
      <c r="D268" s="9">
        <v>10000</v>
      </c>
      <c r="E268" s="9">
        <v>0</v>
      </c>
      <c r="F268" s="9">
        <v>10000</v>
      </c>
      <c r="G268" s="9">
        <v>287</v>
      </c>
      <c r="H268" s="9">
        <v>0</v>
      </c>
      <c r="I268" s="9">
        <v>304</v>
      </c>
      <c r="J268" s="9">
        <v>25</v>
      </c>
      <c r="K268" s="9">
        <v>616</v>
      </c>
      <c r="L268" s="18">
        <v>9384</v>
      </c>
    </row>
    <row r="269" spans="1:12" x14ac:dyDescent="0.25">
      <c r="A269" s="6" t="s">
        <v>270</v>
      </c>
      <c r="B269" s="43" t="s">
        <v>23</v>
      </c>
      <c r="C269" s="45" t="s">
        <v>186</v>
      </c>
      <c r="D269" s="9">
        <v>14300</v>
      </c>
      <c r="E269" s="9">
        <v>0</v>
      </c>
      <c r="F269" s="9">
        <v>14300</v>
      </c>
      <c r="G269" s="9">
        <v>410.41</v>
      </c>
      <c r="H269" s="9">
        <v>0</v>
      </c>
      <c r="I269" s="9">
        <v>434.72</v>
      </c>
      <c r="J269" s="9">
        <v>25</v>
      </c>
      <c r="K269" s="9">
        <v>870.13</v>
      </c>
      <c r="L269" s="18">
        <v>13429.87</v>
      </c>
    </row>
    <row r="270" spans="1:12" x14ac:dyDescent="0.25">
      <c r="A270" s="6" t="s">
        <v>258</v>
      </c>
      <c r="B270" s="43" t="s">
        <v>23</v>
      </c>
      <c r="C270" s="45" t="s">
        <v>227</v>
      </c>
      <c r="D270" s="9">
        <v>10000</v>
      </c>
      <c r="E270" s="9">
        <v>0</v>
      </c>
      <c r="F270" s="9">
        <v>10000</v>
      </c>
      <c r="G270" s="9">
        <v>287</v>
      </c>
      <c r="H270" s="9">
        <v>0</v>
      </c>
      <c r="I270" s="9">
        <v>304</v>
      </c>
      <c r="J270" s="9">
        <v>25</v>
      </c>
      <c r="K270" s="9">
        <v>616</v>
      </c>
      <c r="L270" s="18">
        <v>9384</v>
      </c>
    </row>
    <row r="271" spans="1:12" x14ac:dyDescent="0.25">
      <c r="A271" s="6" t="s">
        <v>259</v>
      </c>
      <c r="B271" s="43" t="s">
        <v>23</v>
      </c>
      <c r="C271" s="45" t="s">
        <v>227</v>
      </c>
      <c r="D271" s="9">
        <v>10000</v>
      </c>
      <c r="E271" s="9">
        <v>0</v>
      </c>
      <c r="F271" s="9">
        <v>10000</v>
      </c>
      <c r="G271" s="9">
        <v>287</v>
      </c>
      <c r="H271" s="9">
        <v>0</v>
      </c>
      <c r="I271" s="9">
        <v>304</v>
      </c>
      <c r="J271" s="9">
        <v>25</v>
      </c>
      <c r="K271" s="9">
        <v>616</v>
      </c>
      <c r="L271" s="18">
        <v>9384</v>
      </c>
    </row>
    <row r="272" spans="1:12" x14ac:dyDescent="0.25">
      <c r="A272" s="6" t="s">
        <v>260</v>
      </c>
      <c r="B272" s="43" t="s">
        <v>22</v>
      </c>
      <c r="C272" s="45" t="s">
        <v>227</v>
      </c>
      <c r="D272" s="9">
        <v>10000</v>
      </c>
      <c r="E272" s="9">
        <v>0</v>
      </c>
      <c r="F272" s="9">
        <v>10000</v>
      </c>
      <c r="G272" s="9">
        <v>287</v>
      </c>
      <c r="H272" s="9">
        <v>0</v>
      </c>
      <c r="I272" s="9">
        <v>304</v>
      </c>
      <c r="J272" s="9">
        <v>25</v>
      </c>
      <c r="K272" s="9">
        <v>616</v>
      </c>
      <c r="L272" s="18">
        <v>9384</v>
      </c>
    </row>
    <row r="273" spans="1:12" x14ac:dyDescent="0.25">
      <c r="A273" s="6" t="s">
        <v>261</v>
      </c>
      <c r="B273" s="43" t="s">
        <v>23</v>
      </c>
      <c r="C273" s="45" t="s">
        <v>227</v>
      </c>
      <c r="D273" s="9">
        <v>10000</v>
      </c>
      <c r="E273" s="9">
        <v>0</v>
      </c>
      <c r="F273" s="9">
        <v>10000</v>
      </c>
      <c r="G273" s="9">
        <v>287</v>
      </c>
      <c r="H273" s="9">
        <v>0</v>
      </c>
      <c r="I273" s="9">
        <v>304</v>
      </c>
      <c r="J273" s="9">
        <v>25</v>
      </c>
      <c r="K273" s="9">
        <v>616</v>
      </c>
      <c r="L273" s="18">
        <v>9384</v>
      </c>
    </row>
    <row r="274" spans="1:12" x14ac:dyDescent="0.25">
      <c r="A274" s="6" t="s">
        <v>262</v>
      </c>
      <c r="B274" s="43" t="s">
        <v>23</v>
      </c>
      <c r="C274" s="45" t="s">
        <v>227</v>
      </c>
      <c r="D274" s="9">
        <v>10000</v>
      </c>
      <c r="E274" s="9">
        <v>0</v>
      </c>
      <c r="F274" s="9">
        <v>10000</v>
      </c>
      <c r="G274" s="9">
        <v>287</v>
      </c>
      <c r="H274" s="9">
        <v>0</v>
      </c>
      <c r="I274" s="9">
        <v>304</v>
      </c>
      <c r="J274" s="9">
        <v>25</v>
      </c>
      <c r="K274" s="9">
        <v>616</v>
      </c>
      <c r="L274" s="18">
        <v>9384</v>
      </c>
    </row>
    <row r="275" spans="1:12" x14ac:dyDescent="0.25">
      <c r="A275" s="6" t="s">
        <v>263</v>
      </c>
      <c r="B275" s="43" t="s">
        <v>23</v>
      </c>
      <c r="C275" s="45" t="s">
        <v>227</v>
      </c>
      <c r="D275" s="9">
        <v>10000</v>
      </c>
      <c r="E275" s="9">
        <v>0</v>
      </c>
      <c r="F275" s="9">
        <v>10000</v>
      </c>
      <c r="G275" s="9">
        <v>287</v>
      </c>
      <c r="H275" s="9">
        <v>0</v>
      </c>
      <c r="I275" s="9">
        <v>304</v>
      </c>
      <c r="J275" s="9">
        <v>25</v>
      </c>
      <c r="K275" s="9">
        <v>616</v>
      </c>
      <c r="L275" s="18">
        <v>9384</v>
      </c>
    </row>
    <row r="276" spans="1:12" x14ac:dyDescent="0.25">
      <c r="A276" s="6" t="s">
        <v>264</v>
      </c>
      <c r="B276" s="43" t="s">
        <v>23</v>
      </c>
      <c r="C276" s="45" t="s">
        <v>227</v>
      </c>
      <c r="D276" s="9">
        <v>10000</v>
      </c>
      <c r="E276" s="9">
        <v>0</v>
      </c>
      <c r="F276" s="9">
        <v>10000</v>
      </c>
      <c r="G276" s="9">
        <v>287</v>
      </c>
      <c r="H276" s="9">
        <v>0</v>
      </c>
      <c r="I276" s="9">
        <v>304</v>
      </c>
      <c r="J276" s="9">
        <v>25</v>
      </c>
      <c r="K276" s="9">
        <v>616</v>
      </c>
      <c r="L276" s="18">
        <v>9384</v>
      </c>
    </row>
    <row r="277" spans="1:12" x14ac:dyDescent="0.25">
      <c r="A277" s="6" t="s">
        <v>265</v>
      </c>
      <c r="B277" s="43" t="s">
        <v>23</v>
      </c>
      <c r="C277" s="45" t="s">
        <v>186</v>
      </c>
      <c r="D277" s="9">
        <v>22000</v>
      </c>
      <c r="E277" s="9">
        <v>0</v>
      </c>
      <c r="F277" s="9">
        <v>22000</v>
      </c>
      <c r="G277" s="9">
        <v>631.4</v>
      </c>
      <c r="H277" s="9">
        <v>0</v>
      </c>
      <c r="I277" s="9">
        <v>668.8</v>
      </c>
      <c r="J277" s="9">
        <v>25</v>
      </c>
      <c r="K277" s="9">
        <v>1325.2</v>
      </c>
      <c r="L277" s="18">
        <v>20674.8</v>
      </c>
    </row>
    <row r="278" spans="1:12" x14ac:dyDescent="0.25">
      <c r="A278" s="6" t="s">
        <v>266</v>
      </c>
      <c r="B278" s="43" t="s">
        <v>23</v>
      </c>
      <c r="C278" s="45" t="s">
        <v>227</v>
      </c>
      <c r="D278" s="9">
        <v>10000</v>
      </c>
      <c r="E278" s="9">
        <v>0</v>
      </c>
      <c r="F278" s="9">
        <v>10000</v>
      </c>
      <c r="G278" s="9">
        <v>287</v>
      </c>
      <c r="H278" s="9">
        <v>0</v>
      </c>
      <c r="I278" s="9">
        <v>304</v>
      </c>
      <c r="J278" s="9">
        <v>25</v>
      </c>
      <c r="K278" s="9">
        <v>616</v>
      </c>
      <c r="L278" s="18">
        <v>9384</v>
      </c>
    </row>
    <row r="279" spans="1:12" x14ac:dyDescent="0.25">
      <c r="A279" s="56" t="s">
        <v>25</v>
      </c>
      <c r="B279" s="57"/>
      <c r="C279" s="31">
        <v>58</v>
      </c>
      <c r="D279" s="12">
        <f>SUM(D220:D234,D236:D278)</f>
        <v>702843.79</v>
      </c>
      <c r="E279" s="12">
        <f t="shared" ref="E279:L279" si="21">SUM(E220:E234,E236:E278)</f>
        <v>0</v>
      </c>
      <c r="F279" s="12">
        <f t="shared" si="21"/>
        <v>702843.79</v>
      </c>
      <c r="G279" s="12">
        <f t="shared" si="21"/>
        <v>20171.62</v>
      </c>
      <c r="H279" s="12">
        <f t="shared" si="21"/>
        <v>1148.33</v>
      </c>
      <c r="I279" s="12">
        <f t="shared" si="21"/>
        <v>21366.45</v>
      </c>
      <c r="J279" s="12">
        <f t="shared" si="21"/>
        <v>2800.12</v>
      </c>
      <c r="K279" s="12">
        <f t="shared" si="21"/>
        <v>45486.52</v>
      </c>
      <c r="L279" s="19">
        <f t="shared" si="21"/>
        <v>657357.27</v>
      </c>
    </row>
    <row r="280" spans="1:12" x14ac:dyDescent="0.25">
      <c r="A280" s="6"/>
      <c r="B280" s="8"/>
      <c r="C280" s="8"/>
      <c r="D280" s="9"/>
      <c r="E280" s="9"/>
      <c r="F280" s="9"/>
      <c r="G280" s="9"/>
      <c r="H280" s="9"/>
      <c r="I280" s="9"/>
      <c r="J280" s="9"/>
      <c r="K280" s="9"/>
      <c r="L280" s="18"/>
    </row>
    <row r="281" spans="1:12" x14ac:dyDescent="0.25">
      <c r="A281" s="66" t="s">
        <v>151</v>
      </c>
      <c r="B281" s="67"/>
      <c r="C281" s="47">
        <v>75</v>
      </c>
      <c r="D281" s="48">
        <f>SUM(D279,D216,D209,D201)</f>
        <v>1616603.79</v>
      </c>
      <c r="E281" s="48">
        <f t="shared" ref="E281:L281" si="22">SUM(E279,E216,E209,E201)</f>
        <v>0</v>
      </c>
      <c r="F281" s="48">
        <f t="shared" si="22"/>
        <v>1616603.79</v>
      </c>
      <c r="G281" s="48">
        <f t="shared" si="22"/>
        <v>46396.53</v>
      </c>
      <c r="H281" s="48">
        <f t="shared" si="22"/>
        <v>70757.84</v>
      </c>
      <c r="I281" s="48">
        <f t="shared" si="22"/>
        <v>49144.75</v>
      </c>
      <c r="J281" s="48">
        <f t="shared" si="22"/>
        <v>44996.63</v>
      </c>
      <c r="K281" s="48">
        <f t="shared" si="22"/>
        <v>211295.74999999994</v>
      </c>
      <c r="L281" s="49">
        <f t="shared" si="22"/>
        <v>1405308.04</v>
      </c>
    </row>
    <row r="282" spans="1:12" x14ac:dyDescent="0.25">
      <c r="A282" s="28" t="s">
        <v>0</v>
      </c>
      <c r="B282" s="28" t="s">
        <v>2</v>
      </c>
      <c r="C282" s="28" t="s">
        <v>1</v>
      </c>
      <c r="D282" s="29" t="s">
        <v>3</v>
      </c>
      <c r="E282" s="29" t="s">
        <v>4</v>
      </c>
      <c r="F282" s="29" t="s">
        <v>5</v>
      </c>
      <c r="G282" s="29" t="s">
        <v>6</v>
      </c>
      <c r="H282" s="29" t="s">
        <v>7</v>
      </c>
      <c r="I282" s="29" t="s">
        <v>8</v>
      </c>
      <c r="J282" s="29" t="s">
        <v>9</v>
      </c>
      <c r="K282" s="29" t="s">
        <v>10</v>
      </c>
      <c r="L282" s="29" t="s">
        <v>11</v>
      </c>
    </row>
    <row r="283" spans="1:12" x14ac:dyDescent="0.25">
      <c r="A283" s="60" t="s">
        <v>289</v>
      </c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2"/>
    </row>
    <row r="284" spans="1:12" x14ac:dyDescent="0.25">
      <c r="A284" s="63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5"/>
    </row>
    <row r="285" spans="1:12" x14ac:dyDescent="0.25">
      <c r="A285" s="2" t="s">
        <v>271</v>
      </c>
      <c r="B285" s="3" t="s">
        <v>22</v>
      </c>
      <c r="C285" s="50" t="s">
        <v>31</v>
      </c>
      <c r="D285" s="32">
        <v>26157.599999999999</v>
      </c>
      <c r="E285" s="32">
        <v>0</v>
      </c>
      <c r="F285" s="32">
        <v>26157.599999999999</v>
      </c>
      <c r="G285" s="32">
        <v>750.72</v>
      </c>
      <c r="H285" s="32">
        <v>0</v>
      </c>
      <c r="I285" s="32">
        <v>795.19</v>
      </c>
      <c r="J285" s="32">
        <v>25</v>
      </c>
      <c r="K285" s="32">
        <v>1570.91</v>
      </c>
      <c r="L285" s="33">
        <v>24586.69</v>
      </c>
    </row>
    <row r="286" spans="1:12" x14ac:dyDescent="0.25">
      <c r="A286" s="6" t="s">
        <v>272</v>
      </c>
      <c r="B286" s="7" t="s">
        <v>23</v>
      </c>
      <c r="C286" s="45" t="s">
        <v>281</v>
      </c>
      <c r="D286" s="9">
        <v>22000</v>
      </c>
      <c r="E286" s="9">
        <v>0</v>
      </c>
      <c r="F286" s="9">
        <v>22000</v>
      </c>
      <c r="G286" s="9">
        <v>631.4</v>
      </c>
      <c r="H286" s="9">
        <v>0</v>
      </c>
      <c r="I286" s="9">
        <v>668.8</v>
      </c>
      <c r="J286" s="9">
        <v>25</v>
      </c>
      <c r="K286" s="9">
        <v>1325.2</v>
      </c>
      <c r="L286" s="18">
        <v>20674.8</v>
      </c>
    </row>
    <row r="287" spans="1:12" x14ac:dyDescent="0.25">
      <c r="A287" s="6" t="s">
        <v>273</v>
      </c>
      <c r="B287" s="7" t="s">
        <v>23</v>
      </c>
      <c r="C287" s="45" t="s">
        <v>282</v>
      </c>
      <c r="D287" s="9">
        <v>75000</v>
      </c>
      <c r="E287" s="9">
        <v>0</v>
      </c>
      <c r="F287" s="9">
        <v>75000</v>
      </c>
      <c r="G287" s="9">
        <v>2152.5</v>
      </c>
      <c r="H287" s="9">
        <v>6309.38</v>
      </c>
      <c r="I287" s="9">
        <v>2280</v>
      </c>
      <c r="J287" s="9">
        <v>25</v>
      </c>
      <c r="K287" s="9">
        <v>10766.88</v>
      </c>
      <c r="L287" s="18">
        <v>64233.120000000003</v>
      </c>
    </row>
    <row r="288" spans="1:12" x14ac:dyDescent="0.25">
      <c r="A288" s="6" t="s">
        <v>280</v>
      </c>
      <c r="B288" s="7" t="s">
        <v>23</v>
      </c>
      <c r="C288" s="45" t="s">
        <v>287</v>
      </c>
      <c r="D288" s="9">
        <v>55000</v>
      </c>
      <c r="E288" s="9">
        <v>0</v>
      </c>
      <c r="F288" s="9">
        <v>55000</v>
      </c>
      <c r="G288" s="9">
        <v>1578.5</v>
      </c>
      <c r="H288" s="9">
        <v>2559.6799999999998</v>
      </c>
      <c r="I288" s="9">
        <v>1672</v>
      </c>
      <c r="J288" s="9">
        <v>125</v>
      </c>
      <c r="K288" s="9">
        <v>5935.18</v>
      </c>
      <c r="L288" s="18">
        <v>49064.82</v>
      </c>
    </row>
    <row r="289" spans="1:12" x14ac:dyDescent="0.25">
      <c r="A289" s="6" t="s">
        <v>274</v>
      </c>
      <c r="B289" s="7" t="s">
        <v>23</v>
      </c>
      <c r="C289" s="45" t="s">
        <v>283</v>
      </c>
      <c r="D289" s="9">
        <v>180000</v>
      </c>
      <c r="E289" s="9">
        <v>0</v>
      </c>
      <c r="F289" s="9">
        <v>180000</v>
      </c>
      <c r="G289" s="9">
        <v>5166</v>
      </c>
      <c r="H289" s="9">
        <v>31055.42</v>
      </c>
      <c r="I289" s="9">
        <v>4943.8</v>
      </c>
      <c r="J289" s="9">
        <v>25</v>
      </c>
      <c r="K289" s="9">
        <v>41190.22</v>
      </c>
      <c r="L289" s="18">
        <v>138809.78</v>
      </c>
    </row>
    <row r="290" spans="1:12" x14ac:dyDescent="0.25">
      <c r="A290" s="6" t="s">
        <v>275</v>
      </c>
      <c r="B290" s="7" t="s">
        <v>23</v>
      </c>
      <c r="C290" s="45" t="s">
        <v>186</v>
      </c>
      <c r="D290" s="9">
        <v>22000</v>
      </c>
      <c r="E290" s="9">
        <v>0</v>
      </c>
      <c r="F290" s="9">
        <v>22000</v>
      </c>
      <c r="G290" s="9">
        <v>631.4</v>
      </c>
      <c r="H290" s="9">
        <v>0</v>
      </c>
      <c r="I290" s="9">
        <v>668.8</v>
      </c>
      <c r="J290" s="9">
        <v>25</v>
      </c>
      <c r="K290" s="9">
        <v>1325.2</v>
      </c>
      <c r="L290" s="18">
        <v>20674.8</v>
      </c>
    </row>
    <row r="291" spans="1:12" x14ac:dyDescent="0.25">
      <c r="A291" s="6" t="s">
        <v>276</v>
      </c>
      <c r="B291" s="7" t="s">
        <v>23</v>
      </c>
      <c r="C291" s="45" t="s">
        <v>288</v>
      </c>
      <c r="D291" s="9">
        <v>130000</v>
      </c>
      <c r="E291" s="9">
        <v>0</v>
      </c>
      <c r="F291" s="9">
        <v>130000</v>
      </c>
      <c r="G291" s="9">
        <v>3731</v>
      </c>
      <c r="H291" s="9">
        <v>19162.12</v>
      </c>
      <c r="I291" s="9">
        <v>3952</v>
      </c>
      <c r="J291" s="9">
        <v>1125</v>
      </c>
      <c r="K291" s="9">
        <v>27970.12</v>
      </c>
      <c r="L291" s="18">
        <v>102029.88</v>
      </c>
    </row>
    <row r="292" spans="1:12" x14ac:dyDescent="0.25">
      <c r="A292" s="6" t="s">
        <v>277</v>
      </c>
      <c r="B292" s="7" t="s">
        <v>23</v>
      </c>
      <c r="C292" s="45" t="s">
        <v>284</v>
      </c>
      <c r="D292" s="9">
        <v>85000</v>
      </c>
      <c r="E292" s="9">
        <v>0</v>
      </c>
      <c r="F292" s="9">
        <v>85000</v>
      </c>
      <c r="G292" s="9">
        <v>2439.5</v>
      </c>
      <c r="H292" s="9">
        <v>8576.99</v>
      </c>
      <c r="I292" s="9">
        <v>2584</v>
      </c>
      <c r="J292" s="9">
        <v>125</v>
      </c>
      <c r="K292" s="9">
        <v>13725.49</v>
      </c>
      <c r="L292" s="18">
        <v>71274.509999999995</v>
      </c>
    </row>
    <row r="293" spans="1:12" x14ac:dyDescent="0.25">
      <c r="A293" s="6" t="s">
        <v>278</v>
      </c>
      <c r="B293" s="7" t="s">
        <v>22</v>
      </c>
      <c r="C293" s="45" t="s">
        <v>285</v>
      </c>
      <c r="D293" s="9">
        <v>35000</v>
      </c>
      <c r="E293" s="9">
        <v>0</v>
      </c>
      <c r="F293" s="9">
        <v>35000</v>
      </c>
      <c r="G293" s="9">
        <v>1004.5</v>
      </c>
      <c r="H293" s="9">
        <v>0</v>
      </c>
      <c r="I293" s="9">
        <v>1064</v>
      </c>
      <c r="J293" s="9">
        <v>7819.4</v>
      </c>
      <c r="K293" s="9">
        <v>9887.9</v>
      </c>
      <c r="L293" s="18">
        <v>25112.1</v>
      </c>
    </row>
    <row r="294" spans="1:12" x14ac:dyDescent="0.25">
      <c r="A294" s="6" t="s">
        <v>279</v>
      </c>
      <c r="B294" s="7" t="s">
        <v>23</v>
      </c>
      <c r="C294" s="45" t="s">
        <v>31</v>
      </c>
      <c r="D294" s="9">
        <v>26157.599999999999</v>
      </c>
      <c r="E294" s="9">
        <v>0</v>
      </c>
      <c r="F294" s="9">
        <v>26157.599999999999</v>
      </c>
      <c r="G294" s="9">
        <v>750.72</v>
      </c>
      <c r="H294" s="9">
        <v>0</v>
      </c>
      <c r="I294" s="9">
        <v>795.19</v>
      </c>
      <c r="J294" s="9">
        <v>25</v>
      </c>
      <c r="K294" s="9">
        <v>1570.91</v>
      </c>
      <c r="L294" s="18">
        <v>24586.69</v>
      </c>
    </row>
    <row r="295" spans="1:12" x14ac:dyDescent="0.25">
      <c r="A295" s="56" t="s">
        <v>25</v>
      </c>
      <c r="B295" s="57"/>
      <c r="C295" s="31">
        <v>10</v>
      </c>
      <c r="D295" s="27">
        <f>SUM(D285:D294)</f>
        <v>656315.19999999995</v>
      </c>
      <c r="E295" s="27">
        <f t="shared" ref="E295:L295" si="23">SUM(E285:E294)</f>
        <v>0</v>
      </c>
      <c r="F295" s="27">
        <f t="shared" si="23"/>
        <v>656315.19999999995</v>
      </c>
      <c r="G295" s="27">
        <f t="shared" si="23"/>
        <v>18836.239999999998</v>
      </c>
      <c r="H295" s="27">
        <f t="shared" si="23"/>
        <v>67663.59</v>
      </c>
      <c r="I295" s="27">
        <f t="shared" si="23"/>
        <v>19423.78</v>
      </c>
      <c r="J295" s="27">
        <f t="shared" si="23"/>
        <v>9344.4</v>
      </c>
      <c r="K295" s="27">
        <f t="shared" si="23"/>
        <v>115268.01</v>
      </c>
      <c r="L295" s="13">
        <f t="shared" si="23"/>
        <v>541047.18999999994</v>
      </c>
    </row>
    <row r="296" spans="1:12" x14ac:dyDescent="0.2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51"/>
    </row>
    <row r="297" spans="1:12" x14ac:dyDescent="0.25">
      <c r="A297" s="56" t="s">
        <v>151</v>
      </c>
      <c r="B297" s="57"/>
      <c r="C297" s="31">
        <v>10</v>
      </c>
      <c r="D297" s="27">
        <f>SUM(D285:D294)</f>
        <v>656315.19999999995</v>
      </c>
      <c r="E297" s="27">
        <f t="shared" ref="E297:L297" si="24">SUM(E285:E294)</f>
        <v>0</v>
      </c>
      <c r="F297" s="27">
        <f t="shared" si="24"/>
        <v>656315.19999999995</v>
      </c>
      <c r="G297" s="27">
        <f t="shared" si="24"/>
        <v>18836.239999999998</v>
      </c>
      <c r="H297" s="27">
        <f t="shared" si="24"/>
        <v>67663.59</v>
      </c>
      <c r="I297" s="27">
        <f t="shared" si="24"/>
        <v>19423.78</v>
      </c>
      <c r="J297" s="27">
        <f t="shared" si="24"/>
        <v>9344.4</v>
      </c>
      <c r="K297" s="27">
        <f t="shared" si="24"/>
        <v>115268.01</v>
      </c>
      <c r="L297" s="13">
        <f t="shared" si="24"/>
        <v>541047.18999999994</v>
      </c>
    </row>
    <row r="298" spans="1:12" x14ac:dyDescent="0.25">
      <c r="A298" s="14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52"/>
    </row>
    <row r="299" spans="1:12" x14ac:dyDescent="0.25">
      <c r="A299" s="60" t="s">
        <v>290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2"/>
    </row>
    <row r="300" spans="1:12" x14ac:dyDescent="0.25">
      <c r="A300" s="63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5"/>
    </row>
    <row r="301" spans="1:12" x14ac:dyDescent="0.25">
      <c r="A301" s="2" t="s">
        <v>293</v>
      </c>
      <c r="B301" s="3" t="s">
        <v>23</v>
      </c>
      <c r="C301" s="4" t="s">
        <v>292</v>
      </c>
      <c r="D301" s="32">
        <v>145000</v>
      </c>
      <c r="E301" s="32">
        <v>0</v>
      </c>
      <c r="F301" s="32">
        <v>145000</v>
      </c>
      <c r="G301" s="32">
        <v>4161.5</v>
      </c>
      <c r="H301" s="32">
        <v>22690.49</v>
      </c>
      <c r="I301" s="32">
        <v>4408</v>
      </c>
      <c r="J301" s="32">
        <v>25</v>
      </c>
      <c r="K301" s="32">
        <v>31284.99</v>
      </c>
      <c r="L301" s="33">
        <v>113715.01</v>
      </c>
    </row>
    <row r="302" spans="1:12" x14ac:dyDescent="0.25">
      <c r="A302" s="6" t="s">
        <v>291</v>
      </c>
      <c r="B302" s="7" t="s">
        <v>23</v>
      </c>
      <c r="C302" s="8" t="s">
        <v>286</v>
      </c>
      <c r="D302" s="9">
        <v>60000</v>
      </c>
      <c r="E302" s="9">
        <v>0</v>
      </c>
      <c r="F302" s="9">
        <v>60000</v>
      </c>
      <c r="G302" s="9">
        <v>1722</v>
      </c>
      <c r="H302" s="9">
        <v>3486.68</v>
      </c>
      <c r="I302" s="9">
        <v>1824</v>
      </c>
      <c r="J302" s="9">
        <v>843</v>
      </c>
      <c r="K302" s="9">
        <v>7875.68</v>
      </c>
      <c r="L302" s="18">
        <v>52124.32</v>
      </c>
    </row>
    <row r="303" spans="1:12" x14ac:dyDescent="0.25">
      <c r="A303" s="56" t="s">
        <v>25</v>
      </c>
      <c r="B303" s="57"/>
      <c r="C303" s="31">
        <v>2</v>
      </c>
      <c r="D303" s="27">
        <f>SUM(D301,D302)</f>
        <v>205000</v>
      </c>
      <c r="E303" s="27">
        <f t="shared" ref="E303:L303" si="25">SUM(E301,E302)</f>
        <v>0</v>
      </c>
      <c r="F303" s="27">
        <f t="shared" si="25"/>
        <v>205000</v>
      </c>
      <c r="G303" s="27">
        <f t="shared" si="25"/>
        <v>5883.5</v>
      </c>
      <c r="H303" s="27">
        <f t="shared" si="25"/>
        <v>26177.170000000002</v>
      </c>
      <c r="I303" s="27">
        <f t="shared" si="25"/>
        <v>6232</v>
      </c>
      <c r="J303" s="27">
        <f t="shared" si="25"/>
        <v>868</v>
      </c>
      <c r="K303" s="27">
        <f t="shared" si="25"/>
        <v>39160.67</v>
      </c>
      <c r="L303" s="13">
        <f t="shared" si="25"/>
        <v>165839.32999999999</v>
      </c>
    </row>
    <row r="304" spans="1:12" x14ac:dyDescent="0.25">
      <c r="A304" s="14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52"/>
    </row>
    <row r="305" spans="1:12" x14ac:dyDescent="0.25">
      <c r="A305" s="60" t="s">
        <v>290</v>
      </c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2"/>
    </row>
    <row r="306" spans="1:12" x14ac:dyDescent="0.25">
      <c r="A306" s="63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5"/>
    </row>
    <row r="307" spans="1:12" x14ac:dyDescent="0.25">
      <c r="A307" s="2" t="s">
        <v>294</v>
      </c>
      <c r="B307" s="3" t="s">
        <v>23</v>
      </c>
      <c r="C307" s="4" t="s">
        <v>295</v>
      </c>
      <c r="D307" s="32">
        <v>30000</v>
      </c>
      <c r="E307" s="32">
        <v>0</v>
      </c>
      <c r="F307" s="32">
        <v>30000</v>
      </c>
      <c r="G307" s="32">
        <v>861</v>
      </c>
      <c r="H307" s="32">
        <v>0</v>
      </c>
      <c r="I307" s="32">
        <v>912</v>
      </c>
      <c r="J307" s="32">
        <v>25</v>
      </c>
      <c r="K307" s="32">
        <v>1798</v>
      </c>
      <c r="L307" s="33">
        <v>28202</v>
      </c>
    </row>
    <row r="308" spans="1:12" x14ac:dyDescent="0.25">
      <c r="A308" s="56" t="s">
        <v>25</v>
      </c>
      <c r="B308" s="57"/>
      <c r="C308" s="31">
        <v>1</v>
      </c>
      <c r="D308" s="12">
        <v>30000</v>
      </c>
      <c r="E308" s="12">
        <v>0</v>
      </c>
      <c r="F308" s="12">
        <v>30000</v>
      </c>
      <c r="G308" s="12">
        <v>861</v>
      </c>
      <c r="H308" s="12">
        <v>0</v>
      </c>
      <c r="I308" s="12">
        <v>912</v>
      </c>
      <c r="J308" s="12">
        <v>25</v>
      </c>
      <c r="K308" s="12">
        <v>1798</v>
      </c>
      <c r="L308" s="19">
        <v>28202</v>
      </c>
    </row>
    <row r="309" spans="1:12" x14ac:dyDescent="0.25">
      <c r="A309" s="14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52"/>
    </row>
    <row r="310" spans="1:12" x14ac:dyDescent="0.25">
      <c r="A310" s="60" t="s">
        <v>290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2"/>
    </row>
    <row r="311" spans="1:12" x14ac:dyDescent="0.25">
      <c r="A311" s="63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5"/>
    </row>
    <row r="312" spans="1:12" x14ac:dyDescent="0.25">
      <c r="A312" s="2" t="s">
        <v>296</v>
      </c>
      <c r="B312" s="3" t="s">
        <v>23</v>
      </c>
      <c r="C312" s="4" t="s">
        <v>295</v>
      </c>
      <c r="D312" s="32">
        <v>30000</v>
      </c>
      <c r="E312" s="32">
        <v>0</v>
      </c>
      <c r="F312" s="32">
        <v>30000</v>
      </c>
      <c r="G312" s="32">
        <v>861</v>
      </c>
      <c r="H312" s="32">
        <v>0</v>
      </c>
      <c r="I312" s="32">
        <v>912</v>
      </c>
      <c r="J312" s="32">
        <v>15090.27</v>
      </c>
      <c r="K312" s="32">
        <v>16863.27</v>
      </c>
      <c r="L312" s="33">
        <v>13136.73</v>
      </c>
    </row>
    <row r="313" spans="1:12" x14ac:dyDescent="0.25">
      <c r="A313" s="56" t="s">
        <v>25</v>
      </c>
      <c r="B313" s="57"/>
      <c r="C313" s="31">
        <v>1</v>
      </c>
      <c r="D313" s="12">
        <v>30000</v>
      </c>
      <c r="E313" s="12">
        <v>0</v>
      </c>
      <c r="F313" s="12">
        <v>30000</v>
      </c>
      <c r="G313" s="12">
        <v>861</v>
      </c>
      <c r="H313" s="12">
        <v>0</v>
      </c>
      <c r="I313" s="12">
        <v>912</v>
      </c>
      <c r="J313" s="12">
        <v>15090.27</v>
      </c>
      <c r="K313" s="12">
        <v>16863.27</v>
      </c>
      <c r="L313" s="19">
        <v>13136.73</v>
      </c>
    </row>
    <row r="314" spans="1:12" x14ac:dyDescent="0.25">
      <c r="A314" s="6"/>
      <c r="B314" s="8"/>
      <c r="C314" s="8" t="s">
        <v>24</v>
      </c>
      <c r="D314" s="8"/>
      <c r="E314" s="8"/>
      <c r="F314" s="8"/>
      <c r="G314" s="8"/>
      <c r="H314" s="8"/>
      <c r="I314" s="8"/>
      <c r="J314" s="8"/>
      <c r="K314" s="8"/>
      <c r="L314" s="51"/>
    </row>
    <row r="315" spans="1:12" x14ac:dyDescent="0.25">
      <c r="A315" s="56" t="s">
        <v>151</v>
      </c>
      <c r="B315" s="57"/>
      <c r="C315" s="31">
        <v>4</v>
      </c>
      <c r="D315" s="27">
        <f>SUM(D303,D308,D313)</f>
        <v>265000</v>
      </c>
      <c r="E315" s="27">
        <f t="shared" ref="E315:L315" si="26">SUM(E303,E308,E313)</f>
        <v>0</v>
      </c>
      <c r="F315" s="27">
        <f t="shared" si="26"/>
        <v>265000</v>
      </c>
      <c r="G315" s="27">
        <f t="shared" si="26"/>
        <v>7605.5</v>
      </c>
      <c r="H315" s="27">
        <f t="shared" si="26"/>
        <v>26177.170000000002</v>
      </c>
      <c r="I315" s="27">
        <f t="shared" si="26"/>
        <v>8056</v>
      </c>
      <c r="J315" s="27">
        <f t="shared" si="26"/>
        <v>15983.27</v>
      </c>
      <c r="K315" s="27">
        <f t="shared" si="26"/>
        <v>57821.94</v>
      </c>
      <c r="L315" s="13">
        <f t="shared" si="26"/>
        <v>207178.06</v>
      </c>
    </row>
    <row r="316" spans="1:12" x14ac:dyDescent="0.25">
      <c r="A316" s="14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52"/>
    </row>
    <row r="317" spans="1:12" x14ac:dyDescent="0.25">
      <c r="A317" s="54" t="s">
        <v>297</v>
      </c>
      <c r="B317" s="28" t="s">
        <v>2</v>
      </c>
      <c r="C317" s="28" t="s">
        <v>1</v>
      </c>
      <c r="D317" s="29" t="s">
        <v>3</v>
      </c>
      <c r="E317" s="29" t="s">
        <v>4</v>
      </c>
      <c r="F317" s="29" t="s">
        <v>5</v>
      </c>
      <c r="G317" s="29" t="s">
        <v>6</v>
      </c>
      <c r="H317" s="29" t="s">
        <v>7</v>
      </c>
      <c r="I317" s="29" t="s">
        <v>8</v>
      </c>
      <c r="J317" s="29" t="s">
        <v>9</v>
      </c>
      <c r="K317" s="29" t="s">
        <v>10</v>
      </c>
      <c r="L317" s="29" t="s">
        <v>11</v>
      </c>
    </row>
    <row r="318" spans="1:12" x14ac:dyDescent="0.25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55"/>
    </row>
    <row r="319" spans="1:12" x14ac:dyDescent="0.25">
      <c r="A319" s="58" t="s">
        <v>297</v>
      </c>
      <c r="B319" s="59"/>
      <c r="C319" s="44">
        <f>SUM(C149,C180,C281,C297,C315)</f>
        <v>182</v>
      </c>
      <c r="D319" s="27">
        <f>SUM(D149,D180,D281,D297,D315)</f>
        <v>6831572.3200000003</v>
      </c>
      <c r="E319" s="27">
        <f t="shared" ref="E319:L319" si="27">SUM(E149,E180,E281,E297,E315)</f>
        <v>0</v>
      </c>
      <c r="F319" s="27">
        <f t="shared" si="27"/>
        <v>6831572.3200000003</v>
      </c>
      <c r="G319" s="27">
        <f t="shared" si="27"/>
        <v>196066.12</v>
      </c>
      <c r="H319" s="27">
        <f t="shared" si="27"/>
        <v>397873.72999999992</v>
      </c>
      <c r="I319" s="27">
        <f t="shared" si="27"/>
        <v>204119.18</v>
      </c>
      <c r="J319" s="27">
        <f t="shared" si="27"/>
        <v>497386.74000000011</v>
      </c>
      <c r="K319" s="27">
        <f t="shared" si="27"/>
        <v>1295445.7699999998</v>
      </c>
      <c r="L319" s="13">
        <f t="shared" si="27"/>
        <v>5536126.5499999998</v>
      </c>
    </row>
    <row r="320" spans="1:12" x14ac:dyDescent="0.25">
      <c r="A320" s="14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52"/>
    </row>
    <row r="321" spans="1:12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x14ac:dyDescent="0.25">
      <c r="A327" s="8"/>
      <c r="B327" s="8"/>
      <c r="C327" s="53"/>
      <c r="D327" s="8"/>
      <c r="E327" s="8"/>
      <c r="F327" s="8"/>
      <c r="G327" s="8"/>
      <c r="H327" s="8"/>
      <c r="I327" s="8"/>
      <c r="J327" s="8"/>
      <c r="K327" s="8"/>
      <c r="L327" s="8"/>
    </row>
    <row r="328" spans="1:12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1048576" spans="9:9" x14ac:dyDescent="0.25">
      <c r="I1048576" s="46"/>
    </row>
  </sheetData>
  <mergeCells count="54">
    <mergeCell ref="A209:B209"/>
    <mergeCell ref="A211:L212"/>
    <mergeCell ref="A178:B178"/>
    <mergeCell ref="A162:L163"/>
    <mergeCell ref="A173:L174"/>
    <mergeCell ref="A189:L190"/>
    <mergeCell ref="A203:L204"/>
    <mergeCell ref="A201:B201"/>
    <mergeCell ref="A10:L11"/>
    <mergeCell ref="A9:L9"/>
    <mergeCell ref="A13:L14"/>
    <mergeCell ref="A22:L23"/>
    <mergeCell ref="A28:L29"/>
    <mergeCell ref="A49:L50"/>
    <mergeCell ref="A55:B55"/>
    <mergeCell ref="A35:L36"/>
    <mergeCell ref="A20:B20"/>
    <mergeCell ref="A26:B26"/>
    <mergeCell ref="A33:B33"/>
    <mergeCell ref="A43:B43"/>
    <mergeCell ref="A57:L58"/>
    <mergeCell ref="A65:B65"/>
    <mergeCell ref="A67:L68"/>
    <mergeCell ref="A76:B76"/>
    <mergeCell ref="A78:L79"/>
    <mergeCell ref="A90:B90"/>
    <mergeCell ref="A95:L96"/>
    <mergeCell ref="A109:B109"/>
    <mergeCell ref="A111:L112"/>
    <mergeCell ref="A117:B117"/>
    <mergeCell ref="A281:B281"/>
    <mergeCell ref="A283:L284"/>
    <mergeCell ref="A295:B295"/>
    <mergeCell ref="A297:B297"/>
    <mergeCell ref="A119:L120"/>
    <mergeCell ref="A128:B128"/>
    <mergeCell ref="A130:L131"/>
    <mergeCell ref="A218:L219"/>
    <mergeCell ref="A279:B279"/>
    <mergeCell ref="A216:B216"/>
    <mergeCell ref="A151:L152"/>
    <mergeCell ref="A149:B149"/>
    <mergeCell ref="A147:B147"/>
    <mergeCell ref="A160:B160"/>
    <mergeCell ref="A171:B171"/>
    <mergeCell ref="A180:B180"/>
    <mergeCell ref="A313:B313"/>
    <mergeCell ref="A315:B315"/>
    <mergeCell ref="A319:B319"/>
    <mergeCell ref="A299:L300"/>
    <mergeCell ref="A303:B303"/>
    <mergeCell ref="A305:L306"/>
    <mergeCell ref="A308:B308"/>
    <mergeCell ref="A310:L311"/>
  </mergeCells>
  <pageMargins left="0.23622047244094491" right="0.23622047244094491" top="0.74803149606299213" bottom="0.74803149606299213" header="0.31496062992125984" footer="0.31496062992125984"/>
  <pageSetup paperSize="3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Ricardo Garcia</cp:lastModifiedBy>
  <cp:lastPrinted>2022-05-20T17:19:06Z</cp:lastPrinted>
  <dcterms:created xsi:type="dcterms:W3CDTF">2022-05-16T14:17:59Z</dcterms:created>
  <dcterms:modified xsi:type="dcterms:W3CDTF">2022-05-20T17:19:08Z</dcterms:modified>
</cp:coreProperties>
</file>